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kom-my.sharepoint.com/personal/motaunlo_eskom_co_za/Documents/0. MegaWatt Park/Contract Requests/1075764804 - Provision of Land Management/BOQ/"/>
    </mc:Choice>
  </mc:AlternateContent>
  <xr:revisionPtr revIDLastSave="4" documentId="13_ncr:1_{92AD7A9B-B2C8-4972-BE1E-045EA230452A}" xr6:coauthVersionLast="47" xr6:coauthVersionMax="47" xr10:uidLastSave="{19A56F36-8BF9-4BB1-9994-F32D861CBBED}"/>
  <bookViews>
    <workbookView xWindow="-110" yWindow="-110" windowWidth="19420" windowHeight="10300" firstSheet="7" activeTab="7" xr2:uid="{9AACA1EF-1ADF-4FF5-8DBA-261991A5709F}"/>
  </bookViews>
  <sheets>
    <sheet name="Sheet3" sheetId="3" state="hidden" r:id="rId1"/>
    <sheet name="Sheet4" sheetId="4" state="hidden" r:id="rId2"/>
    <sheet name="Sheet5" sheetId="5" state="hidden" r:id="rId3"/>
    <sheet name="Sheet6" sheetId="6" state="hidden" r:id="rId4"/>
    <sheet name="Sheet7" sheetId="7" state="hidden" r:id="rId5"/>
    <sheet name="Sheet8" sheetId="8" state="hidden" r:id="rId6"/>
    <sheet name="General" sheetId="9" state="hidden" r:id="rId7"/>
    <sheet name="BOQ" sheetId="10" r:id="rId8"/>
    <sheet name="Travel and Accomodation" sheetId="11" state="hidden" r:id="rId9"/>
    <sheet name="Regional allocation" sheetId="12" state="hidden" r:id="rId10"/>
    <sheet name="Health and safety" sheetId="13" state="hidden" r:id="rId11"/>
  </sheets>
  <definedNames>
    <definedName name="_xlnm.Print_Area" localSheetId="7">BOQ!$A$1:$I$85</definedName>
    <definedName name="_xlnm.Print_Area" localSheetId="10">'Health and safety'!$A$1:$F$14</definedName>
    <definedName name="_xlnm.Print_Area" localSheetId="9">'Regional allocation'!$A$1:$G$10</definedName>
    <definedName name="_xlnm.Print_Area" localSheetId="8">'Travel and Accomodation'!$A$1:$F$7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6" i="10" l="1"/>
  <c r="G50" i="10"/>
  <c r="G52" i="10"/>
  <c r="G51" i="10"/>
  <c r="G47" i="10"/>
  <c r="G46" i="10"/>
  <c r="G45" i="10"/>
  <c r="G42" i="10"/>
  <c r="G41" i="10"/>
  <c r="G40" i="10"/>
  <c r="G37" i="10"/>
  <c r="G36" i="10"/>
  <c r="G35" i="10"/>
  <c r="G32" i="10"/>
  <c r="G31" i="10"/>
  <c r="G30" i="10"/>
  <c r="G27" i="10"/>
  <c r="G26" i="10"/>
  <c r="G25" i="10"/>
  <c r="F68" i="10"/>
  <c r="F67" i="10"/>
  <c r="G21" i="10"/>
  <c r="G22" i="10"/>
  <c r="G20" i="10"/>
  <c r="H20" i="10" s="1"/>
  <c r="F72" i="10" l="1"/>
  <c r="F71" i="10"/>
  <c r="F64" i="10"/>
  <c r="F61" i="10" l="1"/>
  <c r="F62" i="10" l="1"/>
  <c r="F63" i="10"/>
  <c r="H54" i="10"/>
  <c r="H52" i="10"/>
  <c r="H51" i="10"/>
  <c r="H50" i="10"/>
  <c r="H47" i="10"/>
  <c r="H46" i="10"/>
  <c r="H45" i="10"/>
  <c r="H42" i="10"/>
  <c r="H41" i="10"/>
  <c r="H40" i="10"/>
  <c r="H37" i="10"/>
  <c r="H36" i="10"/>
  <c r="H35" i="10"/>
  <c r="H31" i="10"/>
  <c r="H32" i="10"/>
  <c r="H30" i="10"/>
  <c r="H26" i="10"/>
  <c r="H27" i="10"/>
  <c r="H25" i="10"/>
  <c r="H21" i="10"/>
  <c r="H22" i="10"/>
  <c r="B10" i="10"/>
  <c r="B9" i="10"/>
  <c r="B8" i="10"/>
  <c r="B7" i="10"/>
  <c r="B6" i="10"/>
  <c r="B5" i="10"/>
  <c r="B4" i="10"/>
  <c r="E12" i="13"/>
  <c r="F4" i="11"/>
  <c r="F5" i="11"/>
  <c r="F3" i="11"/>
  <c r="F73" i="10" l="1"/>
</calcChain>
</file>

<file path=xl/sharedStrings.xml><?xml version="1.0" encoding="utf-8"?>
<sst xmlns="http://schemas.openxmlformats.org/spreadsheetml/2006/main" count="393" uniqueCount="192">
  <si>
    <t>B.1 Land Facilities Maintenance Supervision</t>
  </si>
  <si>
    <t>Item No.</t>
  </si>
  <si>
    <t>Description</t>
  </si>
  <si>
    <t>Unit</t>
  </si>
  <si>
    <t>Qty (Est.)</t>
  </si>
  <si>
    <t>Rate (ZAR)</t>
  </si>
  <si>
    <t>Amount (ZAR)</t>
  </si>
  <si>
    <t>1.1</t>
  </si>
  <si>
    <t>Site inspection &amp; supervision visit</t>
  </si>
  <si>
    <t>Per visit</t>
  </si>
  <si>
    <t>___</t>
  </si>
  <si>
    <t>1.2</t>
  </si>
  <si>
    <t>Task Order scoping &amp; report writing</t>
  </si>
  <si>
    <t>Per report</t>
  </si>
  <si>
    <t>1.3</t>
  </si>
  <si>
    <t>Attendance at stakeholder meetings</t>
  </si>
  <si>
    <t>Per meeting</t>
  </si>
  <si>
    <t>1.4</t>
  </si>
  <si>
    <t>Time-based site supervision (if ad hoc)</t>
  </si>
  <si>
    <t>Per hour</t>
  </si>
  <si>
    <t>1.5</t>
  </si>
  <si>
    <t>Random effectiveness inspection</t>
  </si>
  <si>
    <t>Per inspection</t>
  </si>
  <si>
    <t>SUBTOTAL B.1</t>
  </si>
  <si>
    <t>R_______</t>
  </si>
  <si>
    <t>Firebreaks Supervision</t>
  </si>
  <si>
    <t>2.1</t>
  </si>
  <si>
    <t>Firebreak inspection visit</t>
  </si>
  <si>
    <t>2.2</t>
  </si>
  <si>
    <t>Herbicide effectiveness check</t>
  </si>
  <si>
    <t>2.3</t>
  </si>
  <si>
    <t>Permit verification and issuance</t>
  </si>
  <si>
    <t>Per permit</t>
  </si>
  <si>
    <t>2.4</t>
  </si>
  <si>
    <t>Progress reporting</t>
  </si>
  <si>
    <t>SUBTOTAL B.2</t>
  </si>
  <si>
    <t>Invasive Species Supervision</t>
  </si>
  <si>
    <t>3.1</t>
  </si>
  <si>
    <t>Site supervision &amp; progress tracking</t>
  </si>
  <si>
    <t>3.2</t>
  </si>
  <si>
    <t>Herbicide inspection (random sampling)</t>
  </si>
  <si>
    <t>Per check</t>
  </si>
  <si>
    <t>3.3</t>
  </si>
  <si>
    <t>Conflict resolution / liaison</t>
  </si>
  <si>
    <t>Per incident</t>
  </si>
  <si>
    <t>3.4</t>
  </si>
  <si>
    <t>Scope verification and signoff</t>
  </si>
  <si>
    <t>Per site</t>
  </si>
  <si>
    <t>SUBTOTAL B.3</t>
  </si>
  <si>
    <t>Advisory Services (incl. Asbestos Compliance)</t>
  </si>
  <si>
    <t>4.1</t>
  </si>
  <si>
    <t>Asbestos compliance advisory visit</t>
  </si>
  <si>
    <t>4.2</t>
  </si>
  <si>
    <t>Legal and legislative advisory report</t>
  </si>
  <si>
    <t>4.3</t>
  </si>
  <si>
    <t>Stakeholder consultation</t>
  </si>
  <si>
    <t>Per session</t>
  </si>
  <si>
    <t>SUBTOTAL B.4</t>
  </si>
  <si>
    <t>ALLOWABLES AND OVERHEADS</t>
  </si>
  <si>
    <t>Qty</t>
  </si>
  <si>
    <t>C1</t>
  </si>
  <si>
    <t>Travel Allowance (avg km/site)</t>
  </si>
  <si>
    <t>Per km</t>
  </si>
  <si>
    <t>C2</t>
  </si>
  <si>
    <t>Accommodation (if applicable)</t>
  </si>
  <si>
    <t>Per night</t>
  </si>
  <si>
    <t>C3</t>
  </si>
  <si>
    <t>Daily subsistence allowance</t>
  </si>
  <si>
    <t>Per day</t>
  </si>
  <si>
    <t>C4</t>
  </si>
  <si>
    <t>Communication &amp; data cost (incl. report uploads)</t>
  </si>
  <si>
    <t>Monthly</t>
  </si>
  <si>
    <t>C5</t>
  </si>
  <si>
    <t>PPE and Safety Equipment per Supervisor</t>
  </si>
  <si>
    <t>Lump Sum</t>
  </si>
  <si>
    <t>SUBTOTAL C</t>
  </si>
  <si>
    <t>SUMMARY</t>
  </si>
  <si>
    <t>Section</t>
  </si>
  <si>
    <t>B.1</t>
  </si>
  <si>
    <t>Land Facilities Maintenance Supervision</t>
  </si>
  <si>
    <t>R_________</t>
  </si>
  <si>
    <t>B.2</t>
  </si>
  <si>
    <t>B.3</t>
  </si>
  <si>
    <t>B.4</t>
  </si>
  <si>
    <t>Advisory Services</t>
  </si>
  <si>
    <t>C</t>
  </si>
  <si>
    <t>Allowables and Overheads</t>
  </si>
  <si>
    <t>TOTAL (EXCL. VAT)</t>
  </si>
  <si>
    <t>VAT (15%)</t>
  </si>
  <si>
    <t>TOTAL (INCL. VAT)</t>
  </si>
  <si>
    <t>Quantity</t>
  </si>
  <si>
    <t>Provide supervisory and advisory resources (one per province/region) to oversee Firebreaks, Land Facilities Maintenance, and Invasive Species Clearing works, in line with Eskom requirements and relevant legislation, on an “as and when required” basis for a contract duration of 5 years.</t>
  </si>
  <si>
    <t>Sum</t>
  </si>
  <si>
    <t>Km</t>
  </si>
  <si>
    <t>Accommodation – Hotel / Lodge / Guesthouse (3-star equivalent) including breakfast, when overnight stays are required.</t>
  </si>
  <si>
    <t>Night</t>
  </si>
  <si>
    <t>Subsistence Allowance (meals, incidentals when away from home base).</t>
  </si>
  <si>
    <t>Day</t>
  </si>
  <si>
    <t>Province / Region</t>
  </si>
  <si>
    <t>No. of Supervisors</t>
  </si>
  <si>
    <t>Mpumalanga</t>
  </si>
  <si>
    <t>Limpopo</t>
  </si>
  <si>
    <t>KZN &amp; Free State</t>
  </si>
  <si>
    <t>Eastern Cape</t>
  </si>
  <si>
    <t>Gauteng &amp; North West</t>
  </si>
  <si>
    <t>Northern Cape</t>
  </si>
  <si>
    <t>Western Cape</t>
  </si>
  <si>
    <t xml:space="preserve">Rate </t>
  </si>
  <si>
    <t>Amount</t>
  </si>
  <si>
    <t>Rate</t>
  </si>
  <si>
    <t>Item</t>
  </si>
  <si>
    <t>Medicals (only if annual medical certificate expired)</t>
  </si>
  <si>
    <t>Health and Safety File</t>
  </si>
  <si>
    <t>Safety Training</t>
  </si>
  <si>
    <t>Hard hats with strips (Hooked on the hats itself not inside)</t>
  </si>
  <si>
    <t>Overalls</t>
  </si>
  <si>
    <t>Shoes (Safety boots)</t>
  </si>
  <si>
    <t>Hearing protection</t>
  </si>
  <si>
    <t>First Aid box for every 50 employees</t>
  </si>
  <si>
    <t>Site Establishment</t>
  </si>
  <si>
    <t>Site de-establishment</t>
  </si>
  <si>
    <t xml:space="preserve">TOTAL VALUE FOR HEALTH AND SAFETY FOR 1 (ONE) YEAR </t>
  </si>
  <si>
    <t xml:space="preserve"> Price ea/
person </t>
  </si>
  <si>
    <t xml:space="preserve"> Amount </t>
  </si>
  <si>
    <t>Transport</t>
  </si>
  <si>
    <t>https://www.sars.gov.za/wp-content/uploads/tables2025/PAYE-GEN-01-G03-A01-Rate-per-Kilometre-Schedule-External-Annexure.pdf</t>
  </si>
  <si>
    <t>https://www.sars.gov.za/wp-content/uploads/Ops/Guides/PAYE-GEN-01-G03-Guide-for-Employers-in-respect-of-Allowances-External-Guide.pdf</t>
  </si>
  <si>
    <t>Duration (Years)</t>
  </si>
  <si>
    <t>2.6</t>
  </si>
  <si>
    <r>
      <t xml:space="preserve">Supervisor – </t>
    </r>
    <r>
      <rPr>
        <b/>
        <sz val="11"/>
        <color theme="1"/>
        <rFont val="Calibri"/>
        <family val="2"/>
        <scheme val="minor"/>
      </rPr>
      <t>Firebreaks</t>
    </r>
  </si>
  <si>
    <r>
      <t xml:space="preserve">Supervisor – </t>
    </r>
    <r>
      <rPr>
        <b/>
        <sz val="11"/>
        <color theme="1"/>
        <rFont val="Calibri"/>
        <family val="2"/>
        <scheme val="minor"/>
      </rPr>
      <t>Land Facilities Maintenance</t>
    </r>
  </si>
  <si>
    <r>
      <t xml:space="preserve">Supervisor – </t>
    </r>
    <r>
      <rPr>
        <b/>
        <sz val="11"/>
        <color theme="1"/>
        <rFont val="Calibri"/>
        <family val="2"/>
        <scheme val="minor"/>
      </rPr>
      <t>Invasive Species Clearing/Maintenance</t>
    </r>
  </si>
  <si>
    <t>ERE Land Management Supervisory and Advisory Services as and when required basis for the period of five (5) years.</t>
  </si>
  <si>
    <t>To be read in conjunction with the scope of work</t>
  </si>
  <si>
    <t>Costs to be all-inclusive</t>
  </si>
  <si>
    <t>Hr</t>
  </si>
  <si>
    <t>KwaZulu Natal &amp; Free State</t>
  </si>
  <si>
    <t>Tick the province you are tendering for and have a foot print in (base office)</t>
  </si>
  <si>
    <t>Tendering for</t>
  </si>
  <si>
    <t>Have base office</t>
  </si>
  <si>
    <t>Miscellaneous costs</t>
  </si>
  <si>
    <t>Health and Safety</t>
  </si>
  <si>
    <t>each</t>
  </si>
  <si>
    <t>5.1</t>
  </si>
  <si>
    <t>5.2</t>
  </si>
  <si>
    <t>5.3</t>
  </si>
  <si>
    <t>6.1</t>
  </si>
  <si>
    <t>6.2</t>
  </si>
  <si>
    <t>6.3</t>
  </si>
  <si>
    <t>7.1</t>
  </si>
  <si>
    <t>7.2</t>
  </si>
  <si>
    <t>7.3</t>
  </si>
  <si>
    <t>8.1</t>
  </si>
  <si>
    <t>9.1</t>
  </si>
  <si>
    <t>9.2</t>
  </si>
  <si>
    <t>9.3</t>
  </si>
  <si>
    <t>9.4</t>
  </si>
  <si>
    <t>TOTAL</t>
  </si>
  <si>
    <t>Advisory Services – Legal &amp; Regulatory Compliance (permits, environmental laws)</t>
  </si>
  <si>
    <t>Specify the base location</t>
  </si>
  <si>
    <t>Communication</t>
  </si>
  <si>
    <t>sum</t>
  </si>
  <si>
    <t>Daily rate</t>
  </si>
  <si>
    <t>Weekly rate</t>
  </si>
  <si>
    <t>Monthly rate</t>
  </si>
  <si>
    <t>Communication Costs</t>
  </si>
  <si>
    <t>10.1</t>
  </si>
  <si>
    <t>10.2</t>
  </si>
  <si>
    <t>Asbestos Removal</t>
  </si>
  <si>
    <t>11.1</t>
  </si>
  <si>
    <t>11.2</t>
  </si>
  <si>
    <t>Basic rate</t>
  </si>
  <si>
    <t>Indirect cost</t>
  </si>
  <si>
    <t xml:space="preserve">Final rate </t>
  </si>
  <si>
    <t>Note:</t>
  </si>
  <si>
    <t>Basic rate is the employee’s wage only</t>
  </si>
  <si>
    <t>Indirect costs are the extras, such as employee benefits, allowances, overheads, and profit</t>
  </si>
  <si>
    <t>Final rate is the all-in cost (total basic salary), meaning the basic wage plus the benefits, allowances, overheads, and profit.</t>
  </si>
  <si>
    <t>Accommodation – Hotel / Lodge / Guesthouse (3-star equivalent) including breakfast and dinner, when overnight stays are required.</t>
  </si>
  <si>
    <t>Asbestos Removal Procedure Advisory (per scope requirement)</t>
  </si>
  <si>
    <t>PPE**</t>
  </si>
  <si>
    <t>Medicals**</t>
  </si>
  <si>
    <t>Safety Training***</t>
  </si>
  <si>
    <t>**</t>
  </si>
  <si>
    <t>***</t>
  </si>
  <si>
    <t>Contractor to identify the training required</t>
  </si>
  <si>
    <t>Items to be paid once annually per resource</t>
  </si>
  <si>
    <t xml:space="preserve">Overtime factors: 
Weekday/Saturday (outside normal hours) - 0,5
Sunday/Public holiday (all hours) - 1,0
</t>
  </si>
  <si>
    <t>Overtime Calculation Method:
Employer will fully compensate the Contractor for their profit and overheads for all hours worked.
Example (Weekday – Monday to Saturday)
Assume an employee worked a total of 12 hours in one day:
Normal Time: 12 hours × R100.00 × 1.00 = R1,200.00 (includes profit and overheads)
Overtime: 4 hours × R45.00 × 0.50 = R90.00
Total Reimbursement: R1,290.00
Note: Profit and overheads are applied to all hours worked. Overtime factors are applied to the basic rate.</t>
  </si>
  <si>
    <t>Key:</t>
  </si>
  <si>
    <t>Normal working hours: 08:00 - 16:30</t>
  </si>
  <si>
    <t>Eskom reserves the rights to split the contract based on operational need and competitiveness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</si>
</sst>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R&quot;#,##0;[Red]\-&quot;R&quot;#,##0"/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0_ ;_ * \-#,##0.00_ ;_ * &quot;-&quot;??_ ;_ @_ "/>
    <numFmt numFmtId="165" formatCode="_ &quot;R&quot;\ * #,##0.00_ ;_ &quot;R&quot;\ * \-#,##0.00_ ;_ &quot;R&quot;\ * &quot;-&quot;??_ ;_ @_ 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Arial"/>
      <family val="2"/>
    </font>
    <font>
      <u/>
      <sz val="11"/>
      <color theme="10"/>
      <name val="Calibri"/>
      <family val="2"/>
      <charset val="204"/>
    </font>
    <font>
      <sz val="11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EBEB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6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horizontal="center" vertical="center" wrapText="1"/>
    </xf>
    <xf numFmtId="44" fontId="0" fillId="0" borderId="0" xfId="0" applyNumberFormat="1" applyAlignment="1">
      <alignment horizontal="center" vertical="center"/>
    </xf>
    <xf numFmtId="44" fontId="0" fillId="0" borderId="0" xfId="0" applyNumberFormat="1"/>
    <xf numFmtId="43" fontId="1" fillId="0" borderId="0" xfId="1" applyFont="1" applyAlignment="1">
      <alignment horizontal="center" vertical="center" wrapText="1"/>
    </xf>
    <xf numFmtId="43" fontId="0" fillId="0" borderId="0" xfId="1" applyFont="1" applyAlignment="1">
      <alignment vertical="center" wrapText="1"/>
    </xf>
    <xf numFmtId="43" fontId="0" fillId="0" borderId="0" xfId="1" applyFont="1"/>
    <xf numFmtId="44" fontId="1" fillId="0" borderId="0" xfId="0" applyNumberFormat="1" applyFont="1" applyAlignment="1">
      <alignment horizontal="center" vertical="center" wrapText="1"/>
    </xf>
    <xf numFmtId="44" fontId="0" fillId="0" borderId="0" xfId="0" applyNumberFormat="1" applyAlignment="1">
      <alignment vertical="center" wrapText="1"/>
    </xf>
    <xf numFmtId="44" fontId="1" fillId="0" borderId="0" xfId="1" applyNumberFormat="1" applyFont="1" applyAlignment="1">
      <alignment horizontal="center" vertical="center" wrapText="1"/>
    </xf>
    <xf numFmtId="44" fontId="0" fillId="0" borderId="0" xfId="1" applyNumberFormat="1" applyFont="1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4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43" fontId="0" fillId="0" borderId="0" xfId="1" applyFont="1" applyAlignment="1">
      <alignment horizontal="center"/>
    </xf>
    <xf numFmtId="43" fontId="1" fillId="0" borderId="1" xfId="1" applyFont="1" applyBorder="1" applyAlignment="1">
      <alignment horizontal="center" vertical="center" wrapText="1"/>
    </xf>
    <xf numFmtId="43" fontId="0" fillId="0" borderId="1" xfId="1" applyFont="1" applyBorder="1" applyAlignment="1">
      <alignment horizontal="center"/>
    </xf>
    <xf numFmtId="44" fontId="0" fillId="0" borderId="1" xfId="1" applyNumberFormat="1" applyFont="1" applyBorder="1"/>
    <xf numFmtId="44" fontId="1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3" fontId="0" fillId="0" borderId="1" xfId="1" applyFont="1" applyBorder="1" applyAlignment="1">
      <alignment horizontal="center" vertical="center" wrapText="1"/>
    </xf>
    <xf numFmtId="43" fontId="0" fillId="0" borderId="1" xfId="1" applyFont="1" applyBorder="1" applyAlignment="1">
      <alignment vertical="center" wrapText="1"/>
    </xf>
    <xf numFmtId="44" fontId="0" fillId="0" borderId="1" xfId="1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43" fontId="1" fillId="0" borderId="1" xfId="1" applyFont="1" applyBorder="1" applyAlignment="1">
      <alignment horizontal="center"/>
    </xf>
    <xf numFmtId="43" fontId="1" fillId="0" borderId="1" xfId="1" applyFont="1" applyBorder="1"/>
    <xf numFmtId="44" fontId="1" fillId="0" borderId="1" xfId="1" applyNumberFormat="1" applyFont="1" applyBorder="1"/>
    <xf numFmtId="0" fontId="1" fillId="0" borderId="2" xfId="0" applyFont="1" applyBorder="1" applyAlignment="1">
      <alignment horizontal="center" vertical="center" wrapText="1"/>
    </xf>
    <xf numFmtId="43" fontId="1" fillId="0" borderId="2" xfId="1" applyFont="1" applyBorder="1" applyAlignment="1">
      <alignment horizontal="center" vertical="center" wrapText="1"/>
    </xf>
    <xf numFmtId="43" fontId="0" fillId="0" borderId="0" xfId="1" applyFont="1" applyBorder="1"/>
    <xf numFmtId="43" fontId="0" fillId="0" borderId="0" xfId="1" applyFont="1" applyBorder="1" applyAlignment="1">
      <alignment horizontal="center"/>
    </xf>
    <xf numFmtId="43" fontId="0" fillId="0" borderId="3" xfId="1" applyFont="1" applyBorder="1" applyAlignment="1">
      <alignment horizontal="center"/>
    </xf>
    <xf numFmtId="43" fontId="0" fillId="0" borderId="2" xfId="1" applyFont="1" applyBorder="1" applyAlignment="1">
      <alignment horizontal="center"/>
    </xf>
    <xf numFmtId="43" fontId="0" fillId="0" borderId="4" xfId="1" applyFont="1" applyBorder="1" applyAlignment="1">
      <alignment horizontal="center"/>
    </xf>
    <xf numFmtId="43" fontId="1" fillId="0" borderId="6" xfId="1" applyFont="1" applyBorder="1" applyAlignment="1">
      <alignment horizontal="center" vertical="center" wrapText="1"/>
    </xf>
    <xf numFmtId="43" fontId="1" fillId="0" borderId="0" xfId="1" applyFont="1" applyBorder="1" applyAlignment="1">
      <alignment horizontal="center"/>
    </xf>
    <xf numFmtId="0" fontId="1" fillId="0" borderId="0" xfId="0" applyFont="1" applyAlignment="1">
      <alignment horizontal="center"/>
    </xf>
    <xf numFmtId="43" fontId="1" fillId="0" borderId="0" xfId="1" applyFont="1" applyBorder="1"/>
    <xf numFmtId="44" fontId="1" fillId="0" borderId="0" xfId="1" applyNumberFormat="1" applyFont="1" applyBorder="1"/>
    <xf numFmtId="0" fontId="0" fillId="0" borderId="0" xfId="0" applyAlignment="1">
      <alignment horizontal="left"/>
    </xf>
    <xf numFmtId="0" fontId="0" fillId="0" borderId="2" xfId="0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0" fillId="2" borderId="7" xfId="2" applyFont="1" applyFill="1" applyBorder="1" applyAlignment="1">
      <alignment horizontal="center" vertical="center"/>
    </xf>
    <xf numFmtId="44" fontId="10" fillId="2" borderId="7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44" fontId="10" fillId="2" borderId="1" xfId="2" applyNumberFormat="1" applyFont="1" applyFill="1" applyBorder="1" applyAlignment="1">
      <alignment horizontal="center" vertical="center" wrapText="1"/>
    </xf>
    <xf numFmtId="44" fontId="0" fillId="0" borderId="1" xfId="0" applyNumberFormat="1" applyBorder="1" applyAlignment="1">
      <alignment vertical="center" wrapText="1"/>
    </xf>
    <xf numFmtId="44" fontId="0" fillId="0" borderId="1" xfId="1" applyNumberFormat="1" applyFont="1" applyBorder="1" applyAlignment="1">
      <alignment horizontal="center"/>
    </xf>
    <xf numFmtId="44" fontId="0" fillId="0" borderId="0" xfId="1" applyNumberFormat="1" applyFont="1" applyBorder="1"/>
    <xf numFmtId="0" fontId="0" fillId="0" borderId="1" xfId="0" applyBorder="1" applyAlignment="1">
      <alignment horizontal="center" vertical="center"/>
    </xf>
    <xf numFmtId="6" fontId="0" fillId="0" borderId="0" xfId="0" applyNumberFormat="1" applyAlignment="1">
      <alignment vertical="center" wrapText="1"/>
    </xf>
    <xf numFmtId="43" fontId="0" fillId="0" borderId="9" xfId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44" fontId="10" fillId="0" borderId="1" xfId="2" applyNumberFormat="1" applyFont="1" applyBorder="1" applyAlignment="1">
      <alignment horizontal="center" wrapText="1"/>
    </xf>
    <xf numFmtId="43" fontId="1" fillId="0" borderId="0" xfId="1" applyFont="1" applyBorder="1" applyAlignment="1">
      <alignment horizontal="center" vertical="center" wrapText="1"/>
    </xf>
    <xf numFmtId="43" fontId="0" fillId="0" borderId="6" xfId="1" applyFont="1" applyBorder="1" applyAlignment="1">
      <alignment horizontal="center"/>
    </xf>
    <xf numFmtId="43" fontId="0" fillId="0" borderId="10" xfId="1" applyFont="1" applyBorder="1" applyAlignment="1">
      <alignment horizontal="center"/>
    </xf>
    <xf numFmtId="44" fontId="10" fillId="0" borderId="1" xfId="2" applyNumberFormat="1" applyFont="1" applyBorder="1" applyAlignment="1">
      <alignment horizontal="center" vertical="center" wrapText="1"/>
    </xf>
    <xf numFmtId="0" fontId="11" fillId="0" borderId="0" xfId="0" applyFont="1"/>
    <xf numFmtId="43" fontId="0" fillId="0" borderId="0" xfId="1" applyFont="1" applyBorder="1" applyAlignment="1">
      <alignment vertical="center" wrapText="1"/>
    </xf>
    <xf numFmtId="43" fontId="0" fillId="0" borderId="11" xfId="1" applyFont="1" applyBorder="1" applyAlignment="1">
      <alignment horizontal="center" vertical="center" wrapText="1"/>
    </xf>
    <xf numFmtId="44" fontId="10" fillId="0" borderId="0" xfId="2" applyNumberFormat="1" applyFont="1" applyAlignment="1">
      <alignment horizontal="center" vertical="center" wrapText="1"/>
    </xf>
    <xf numFmtId="43" fontId="0" fillId="0" borderId="0" xfId="1" applyFont="1" applyBorder="1" applyAlignment="1">
      <alignment horizontal="center" vertical="center" wrapText="1"/>
    </xf>
    <xf numFmtId="43" fontId="0" fillId="0" borderId="0" xfId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43" fontId="0" fillId="0" borderId="0" xfId="1" applyFont="1" applyFill="1" applyBorder="1" applyAlignment="1">
      <alignment horizontal="center"/>
    </xf>
    <xf numFmtId="0" fontId="11" fillId="0" borderId="0" xfId="0" applyFont="1" applyAlignment="1">
      <alignment vertical="top" wrapText="1"/>
    </xf>
    <xf numFmtId="44" fontId="1" fillId="0" borderId="0" xfId="1" applyNumberFormat="1" applyFont="1" applyBorder="1" applyAlignment="1">
      <alignment horizontal="center" vertical="center" wrapText="1"/>
    </xf>
    <xf numFmtId="44" fontId="10" fillId="2" borderId="12" xfId="2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0" fillId="2" borderId="8" xfId="2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0" fillId="0" borderId="14" xfId="2" applyFont="1" applyBorder="1" applyAlignment="1">
      <alignment horizontal="center" vertical="center"/>
    </xf>
    <xf numFmtId="0" fontId="10" fillId="2" borderId="14" xfId="2" applyFont="1" applyFill="1" applyBorder="1" applyAlignment="1">
      <alignment horizontal="center" vertical="center"/>
    </xf>
    <xf numFmtId="0" fontId="0" fillId="0" borderId="14" xfId="0" applyBorder="1"/>
    <xf numFmtId="0" fontId="1" fillId="0" borderId="14" xfId="0" applyFont="1" applyBorder="1"/>
    <xf numFmtId="0" fontId="0" fillId="0" borderId="13" xfId="0" applyBorder="1" applyAlignment="1">
      <alignment horizontal="center"/>
    </xf>
    <xf numFmtId="0" fontId="0" fillId="0" borderId="10" xfId="0" applyBorder="1"/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1" fillId="0" borderId="0" xfId="0" applyFont="1" applyAlignment="1">
      <alignment horizontal="left" vertical="top" wrapText="1"/>
    </xf>
  </cellXfs>
  <cellStyles count="36">
    <cellStyle name="Comma" xfId="1" builtinId="3"/>
    <cellStyle name="Comma 2" xfId="14" xr:uid="{2C692F54-5AB7-4E57-ABAE-CEDDDBDA334D}"/>
    <cellStyle name="Comma 3" xfId="18" xr:uid="{367504BE-3F9A-4D2F-B522-89245FC6D034}"/>
    <cellStyle name="Comma 4" xfId="20" xr:uid="{31BBDA29-D0EF-48DF-BDE2-3E8A7F97D538}"/>
    <cellStyle name="Comma 5" xfId="23" xr:uid="{180520B9-DC46-41E0-AF83-46BD3EEC3251}"/>
    <cellStyle name="Comma 6" xfId="25" xr:uid="{BE87A0BE-DC54-4AA2-BCB9-6C6F976A43CD}"/>
    <cellStyle name="Comma 7" xfId="27" xr:uid="{40C94AA3-02CE-4963-8F9D-1F91289A35FF}"/>
    <cellStyle name="Comma 8" xfId="13" xr:uid="{079DE2B2-30CD-405E-8DBB-368F826D2570}"/>
    <cellStyle name="Comma 9" xfId="9" xr:uid="{D1964393-3B4B-4946-8788-EFD3C4B3B540}"/>
    <cellStyle name="Currency 2" xfId="17" xr:uid="{4636373D-92E4-49F7-93DC-D3EE60AF1792}"/>
    <cellStyle name="Currency 2 2" xfId="33" xr:uid="{8D91D185-B19F-4456-BA86-D90E25A783F7}"/>
    <cellStyle name="Currency 2 3" xfId="35" xr:uid="{85D22CC4-38CF-49C2-B8E4-A60EEF6E3E5F}"/>
    <cellStyle name="Currency 3" xfId="19" xr:uid="{44559A8E-05D6-48E6-A85C-2B622E4B4708}"/>
    <cellStyle name="Currency 4" xfId="21" xr:uid="{4D191E1A-A7E6-4C4F-BE61-7767B253E206}"/>
    <cellStyle name="Currency 5" xfId="24" xr:uid="{12A63E26-81A5-4567-80F6-01564A203BFA}"/>
    <cellStyle name="Currency 6" xfId="26" xr:uid="{8F00F398-52A2-4FB0-A59D-5086A021D135}"/>
    <cellStyle name="Currency 7" xfId="10" xr:uid="{861C0D85-8BA0-463F-B98A-959E99FA8FA8}"/>
    <cellStyle name="Hyperlink 2" xfId="11" xr:uid="{DBB44023-F9DC-4337-A31D-FD6E905D4E1D}"/>
    <cellStyle name="Normal" xfId="0" builtinId="0"/>
    <cellStyle name="Normal 2" xfId="15" xr:uid="{FEAC2E71-13EE-4015-9DCC-599BF27CD3B9}"/>
    <cellStyle name="Normal 2 2 2" xfId="3" xr:uid="{8481D394-5C80-41DB-9860-A72A2849E747}"/>
    <cellStyle name="Normal 2 2 2 2" xfId="7" xr:uid="{9F1E4AC5-7A8F-4F81-ABA4-7C0DF59953AD}"/>
    <cellStyle name="Normal 2 2 2 2 2" xfId="31" xr:uid="{66FD70B5-79B4-4AD2-B103-F878064199F5}"/>
    <cellStyle name="Normal 2 2 2 3" xfId="29" xr:uid="{95E6B041-4342-4633-A045-F9A85F9061B8}"/>
    <cellStyle name="Normal 2 3" xfId="5" xr:uid="{7DAFF165-6828-458D-9CE9-6405FE14B6C4}"/>
    <cellStyle name="Normal 3" xfId="16" xr:uid="{E305FA8A-925C-4FC4-8689-2EA4754E7E23}"/>
    <cellStyle name="Normal 4" xfId="28" xr:uid="{8DFA61D9-4D83-4C22-8D25-782178CAE577}"/>
    <cellStyle name="Normal 5" xfId="12" xr:uid="{27B854E8-925C-4898-9BA8-C021430BE958}"/>
    <cellStyle name="Normal 6" xfId="2" xr:uid="{1088C10E-743F-461C-AFF5-13A83613ECA4}"/>
    <cellStyle name="Percent 2" xfId="22" xr:uid="{57011CC1-D738-483B-B0C7-41BB91CD1F54}"/>
    <cellStyle name="Percent 2 2" xfId="6" xr:uid="{A689B1D3-D462-47F0-A9A6-FA94E8A182AF}"/>
    <cellStyle name="Percent 2 3" xfId="4" xr:uid="{F8AC6470-255E-4C9A-8234-55034C189C7C}"/>
    <cellStyle name="Percent 2 3 2" xfId="8" xr:uid="{04A57848-B051-4357-AA4B-6C15656412DE}"/>
    <cellStyle name="Percent 2 3 2 2" xfId="32" xr:uid="{6B4D82EC-608C-49AF-BB9E-780857FA1E09}"/>
    <cellStyle name="Percent 2 3 3" xfId="30" xr:uid="{1DA6F773-03FC-4957-B7FA-09A261E467A4}"/>
    <cellStyle name="Percent 3" xfId="34" xr:uid="{1978E81D-7EB0-4447-9A37-0052188CE5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EC79C-4D83-46D5-BD0F-8CE59E95E251}">
  <dimension ref="A1:F9"/>
  <sheetViews>
    <sheetView workbookViewId="0">
      <selection activeCell="H5" sqref="H5"/>
    </sheetView>
  </sheetViews>
  <sheetFormatPr defaultRowHeight="14.5" x14ac:dyDescent="0.35"/>
  <cols>
    <col min="2" max="2" width="20.54296875" customWidth="1"/>
    <col min="3" max="3" width="16.6328125" customWidth="1"/>
    <col min="4" max="6" width="13.90625" customWidth="1"/>
  </cols>
  <sheetData>
    <row r="1" spans="1:6" ht="15.5" x14ac:dyDescent="0.35">
      <c r="A1" s="1" t="s">
        <v>0</v>
      </c>
    </row>
    <row r="3" spans="1:6" x14ac:dyDescent="0.3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ht="29" x14ac:dyDescent="0.35">
      <c r="A4" s="3" t="s">
        <v>7</v>
      </c>
      <c r="B4" s="3" t="s">
        <v>8</v>
      </c>
      <c r="C4" s="3" t="s">
        <v>9</v>
      </c>
      <c r="D4" s="3" t="s">
        <v>10</v>
      </c>
      <c r="E4" s="3" t="s">
        <v>10</v>
      </c>
      <c r="F4" s="3" t="s">
        <v>10</v>
      </c>
    </row>
    <row r="5" spans="1:6" ht="29" x14ac:dyDescent="0.35">
      <c r="A5" s="3" t="s">
        <v>11</v>
      </c>
      <c r="B5" s="3" t="s">
        <v>12</v>
      </c>
      <c r="C5" s="3" t="s">
        <v>13</v>
      </c>
      <c r="D5" s="3" t="s">
        <v>10</v>
      </c>
      <c r="E5" s="3" t="s">
        <v>10</v>
      </c>
      <c r="F5" s="3" t="s">
        <v>10</v>
      </c>
    </row>
    <row r="6" spans="1:6" ht="29" x14ac:dyDescent="0.35">
      <c r="A6" s="3" t="s">
        <v>14</v>
      </c>
      <c r="B6" s="3" t="s">
        <v>15</v>
      </c>
      <c r="C6" s="3" t="s">
        <v>16</v>
      </c>
      <c r="D6" s="3" t="s">
        <v>10</v>
      </c>
      <c r="E6" s="3" t="s">
        <v>10</v>
      </c>
      <c r="F6" s="3" t="s">
        <v>10</v>
      </c>
    </row>
    <row r="7" spans="1:6" ht="29" x14ac:dyDescent="0.35">
      <c r="A7" s="3" t="s">
        <v>17</v>
      </c>
      <c r="B7" s="3" t="s">
        <v>18</v>
      </c>
      <c r="C7" s="3" t="s">
        <v>19</v>
      </c>
      <c r="D7" s="3" t="s">
        <v>10</v>
      </c>
      <c r="E7" s="3" t="s">
        <v>10</v>
      </c>
      <c r="F7" s="3" t="s">
        <v>10</v>
      </c>
    </row>
    <row r="8" spans="1:6" ht="29" x14ac:dyDescent="0.35">
      <c r="A8" s="3" t="s">
        <v>20</v>
      </c>
      <c r="B8" s="3" t="s">
        <v>21</v>
      </c>
      <c r="C8" s="3" t="s">
        <v>22</v>
      </c>
      <c r="D8" s="3" t="s">
        <v>10</v>
      </c>
      <c r="E8" s="3" t="s">
        <v>10</v>
      </c>
      <c r="F8" s="3" t="s">
        <v>10</v>
      </c>
    </row>
    <row r="9" spans="1:6" ht="29" x14ac:dyDescent="0.35">
      <c r="A9" s="4" t="s">
        <v>23</v>
      </c>
      <c r="B9" s="3"/>
      <c r="C9" s="3"/>
      <c r="D9" s="3"/>
      <c r="E9" s="3"/>
      <c r="F9" s="4" t="s">
        <v>24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C971E-590B-496B-A142-6AE5FD4C7850}">
  <dimension ref="A1:F8"/>
  <sheetViews>
    <sheetView view="pageBreakPreview" zoomScale="146" zoomScaleNormal="100" zoomScaleSheetLayoutView="146" workbookViewId="0">
      <selection activeCell="F15" sqref="F15"/>
    </sheetView>
  </sheetViews>
  <sheetFormatPr defaultRowHeight="14.5" x14ac:dyDescent="0.35"/>
  <cols>
    <col min="2" max="2" width="22.81640625" style="8" customWidth="1"/>
    <col min="3" max="3" width="11.36328125" style="8" customWidth="1"/>
    <col min="4" max="4" width="13.54296875" style="8" customWidth="1"/>
    <col min="5" max="5" width="14.81640625" style="14" customWidth="1"/>
    <col min="6" max="6" width="14.81640625" style="18" customWidth="1"/>
    <col min="7" max="7" width="5.08984375" customWidth="1"/>
  </cols>
  <sheetData>
    <row r="1" spans="1:6" ht="29" x14ac:dyDescent="0.35">
      <c r="A1" t="s">
        <v>1</v>
      </c>
      <c r="B1" s="2" t="s">
        <v>98</v>
      </c>
      <c r="C1" s="2" t="s">
        <v>127</v>
      </c>
      <c r="D1" s="2" t="s">
        <v>99</v>
      </c>
      <c r="E1" s="12" t="s">
        <v>109</v>
      </c>
      <c r="F1" s="17" t="s">
        <v>108</v>
      </c>
    </row>
    <row r="2" spans="1:6" x14ac:dyDescent="0.35">
      <c r="A2" s="8">
        <v>1</v>
      </c>
      <c r="B2" s="6" t="s">
        <v>100</v>
      </c>
      <c r="C2" s="6">
        <v>5</v>
      </c>
      <c r="D2" s="6">
        <v>1</v>
      </c>
    </row>
    <row r="3" spans="1:6" x14ac:dyDescent="0.35">
      <c r="A3" s="8">
        <v>2</v>
      </c>
      <c r="B3" s="6" t="s">
        <v>101</v>
      </c>
      <c r="C3" s="6">
        <v>5</v>
      </c>
      <c r="D3" s="6">
        <v>1</v>
      </c>
    </row>
    <row r="4" spans="1:6" x14ac:dyDescent="0.35">
      <c r="A4" s="8">
        <v>3</v>
      </c>
      <c r="B4" s="6" t="s">
        <v>102</v>
      </c>
      <c r="C4" s="6">
        <v>5</v>
      </c>
      <c r="D4" s="6">
        <v>1</v>
      </c>
    </row>
    <row r="5" spans="1:6" x14ac:dyDescent="0.35">
      <c r="A5" s="8">
        <v>4</v>
      </c>
      <c r="B5" s="6" t="s">
        <v>103</v>
      </c>
      <c r="C5" s="6">
        <v>5</v>
      </c>
      <c r="D5" s="6">
        <v>1</v>
      </c>
    </row>
    <row r="6" spans="1:6" x14ac:dyDescent="0.35">
      <c r="A6" s="8">
        <v>5</v>
      </c>
      <c r="B6" s="6" t="s">
        <v>104</v>
      </c>
      <c r="C6" s="6">
        <v>5</v>
      </c>
      <c r="D6" s="6">
        <v>1</v>
      </c>
    </row>
    <row r="7" spans="1:6" x14ac:dyDescent="0.35">
      <c r="A7" s="8">
        <v>6</v>
      </c>
      <c r="B7" s="6" t="s">
        <v>105</v>
      </c>
      <c r="C7" s="6">
        <v>5</v>
      </c>
      <c r="D7" s="6">
        <v>1</v>
      </c>
    </row>
    <row r="8" spans="1:6" x14ac:dyDescent="0.35">
      <c r="A8" s="8">
        <v>7</v>
      </c>
      <c r="B8" s="6" t="s">
        <v>106</v>
      </c>
      <c r="C8" s="6">
        <v>5</v>
      </c>
      <c r="D8" s="6">
        <v>1</v>
      </c>
    </row>
  </sheetData>
  <pageMargins left="0.7" right="0.7" top="0.75" bottom="0.75" header="0.3" footer="0.3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D4B8A-0824-425A-9F7E-1A6F5E87F695}">
  <dimension ref="A1:F12"/>
  <sheetViews>
    <sheetView view="pageBreakPreview" zoomScale="150" zoomScaleNormal="100" zoomScaleSheetLayoutView="150" workbookViewId="0">
      <selection activeCell="B2" sqref="B2:B3"/>
    </sheetView>
  </sheetViews>
  <sheetFormatPr defaultRowHeight="14.5" x14ac:dyDescent="0.35"/>
  <cols>
    <col min="1" max="1" width="8.90625" style="7"/>
    <col min="2" max="2" width="53" customWidth="1"/>
    <col min="3" max="3" width="15.81640625" style="8" customWidth="1"/>
    <col min="4" max="5" width="15.81640625" style="10" customWidth="1"/>
    <col min="6" max="6" width="8.90625" style="11"/>
  </cols>
  <sheetData>
    <row r="1" spans="1:6" s="8" customFormat="1" ht="29" x14ac:dyDescent="0.35">
      <c r="A1" s="8" t="s">
        <v>110</v>
      </c>
      <c r="B1" s="8" t="s">
        <v>2</v>
      </c>
      <c r="C1" s="8" t="s">
        <v>59</v>
      </c>
      <c r="D1" s="9" t="s">
        <v>122</v>
      </c>
      <c r="E1" s="10" t="s">
        <v>123</v>
      </c>
      <c r="F1" s="10"/>
    </row>
    <row r="2" spans="1:6" x14ac:dyDescent="0.35">
      <c r="A2" s="7">
        <v>1</v>
      </c>
      <c r="B2" t="s">
        <v>111</v>
      </c>
      <c r="C2" s="8">
        <v>4</v>
      </c>
      <c r="D2" s="10">
        <v>500</v>
      </c>
      <c r="E2" s="10">
        <v>2000</v>
      </c>
    </row>
    <row r="3" spans="1:6" x14ac:dyDescent="0.35">
      <c r="A3" s="7">
        <v>2</v>
      </c>
      <c r="B3" t="s">
        <v>112</v>
      </c>
      <c r="C3" s="8">
        <v>1</v>
      </c>
      <c r="D3" s="10">
        <v>8500</v>
      </c>
      <c r="E3" s="10">
        <v>8500</v>
      </c>
    </row>
    <row r="4" spans="1:6" x14ac:dyDescent="0.35">
      <c r="A4" s="7">
        <v>3</v>
      </c>
      <c r="B4" t="s">
        <v>113</v>
      </c>
      <c r="C4" s="8">
        <v>4</v>
      </c>
      <c r="D4" s="10">
        <v>950</v>
      </c>
      <c r="E4" s="10">
        <v>3800</v>
      </c>
    </row>
    <row r="5" spans="1:6" x14ac:dyDescent="0.35">
      <c r="A5" s="7">
        <v>5</v>
      </c>
      <c r="B5" t="s">
        <v>114</v>
      </c>
      <c r="C5" s="8">
        <v>8</v>
      </c>
      <c r="D5" s="10">
        <v>80</v>
      </c>
      <c r="E5" s="10">
        <v>640</v>
      </c>
    </row>
    <row r="6" spans="1:6" x14ac:dyDescent="0.35">
      <c r="A6" s="7">
        <v>6</v>
      </c>
      <c r="B6" t="s">
        <v>115</v>
      </c>
      <c r="C6" s="8">
        <v>8</v>
      </c>
      <c r="D6" s="10">
        <v>500</v>
      </c>
      <c r="E6" s="10">
        <v>4000</v>
      </c>
    </row>
    <row r="7" spans="1:6" x14ac:dyDescent="0.35">
      <c r="A7" s="7">
        <v>8</v>
      </c>
      <c r="B7" t="s">
        <v>116</v>
      </c>
      <c r="C7" s="8">
        <v>4</v>
      </c>
      <c r="D7" s="10">
        <v>350</v>
      </c>
      <c r="E7" s="10">
        <v>1400</v>
      </c>
    </row>
    <row r="8" spans="1:6" x14ac:dyDescent="0.35">
      <c r="A8" s="7">
        <v>9</v>
      </c>
      <c r="B8" t="s">
        <v>117</v>
      </c>
      <c r="C8" s="8">
        <v>12</v>
      </c>
      <c r="D8" s="10">
        <v>30</v>
      </c>
      <c r="E8" s="10">
        <v>360</v>
      </c>
    </row>
    <row r="9" spans="1:6" x14ac:dyDescent="0.35">
      <c r="A9" s="7">
        <v>12</v>
      </c>
      <c r="B9" t="s">
        <v>118</v>
      </c>
      <c r="C9" s="8">
        <v>1</v>
      </c>
      <c r="D9" s="10">
        <v>1500</v>
      </c>
      <c r="E9" s="10">
        <v>1500</v>
      </c>
    </row>
    <row r="10" spans="1:6" x14ac:dyDescent="0.35">
      <c r="A10" s="7">
        <v>13</v>
      </c>
      <c r="B10" t="s">
        <v>119</v>
      </c>
      <c r="C10" s="8">
        <v>1</v>
      </c>
      <c r="D10" s="10">
        <v>10000</v>
      </c>
      <c r="E10" s="10">
        <v>10000</v>
      </c>
    </row>
    <row r="11" spans="1:6" x14ac:dyDescent="0.35">
      <c r="A11" s="7">
        <v>14</v>
      </c>
      <c r="B11" t="s">
        <v>120</v>
      </c>
      <c r="C11" s="8">
        <v>1</v>
      </c>
      <c r="D11" s="10">
        <v>10000</v>
      </c>
      <c r="E11" s="10">
        <v>10000</v>
      </c>
    </row>
    <row r="12" spans="1:6" s="20" customFormat="1" x14ac:dyDescent="0.35">
      <c r="A12" s="19" t="s">
        <v>121</v>
      </c>
      <c r="C12" s="21"/>
      <c r="D12" s="22"/>
      <c r="E12" s="22">
        <f>SUM(E2:E11)</f>
        <v>42200</v>
      </c>
      <c r="F12" s="23"/>
    </row>
  </sheetData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73DCE-7677-4439-BDFD-4918714F8D0C}">
  <dimension ref="A1:F8"/>
  <sheetViews>
    <sheetView workbookViewId="0">
      <selection activeCell="B9" sqref="B9"/>
    </sheetView>
  </sheetViews>
  <sheetFormatPr defaultRowHeight="14.5" x14ac:dyDescent="0.35"/>
  <cols>
    <col min="2" max="2" width="23.08984375" customWidth="1"/>
    <col min="3" max="3" width="10.54296875" customWidth="1"/>
    <col min="4" max="7" width="15.1796875" customWidth="1"/>
  </cols>
  <sheetData>
    <row r="1" spans="1:6" ht="15.5" x14ac:dyDescent="0.35">
      <c r="A1" s="1" t="s">
        <v>25</v>
      </c>
    </row>
    <row r="3" spans="1:6" x14ac:dyDescent="0.3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35">
      <c r="A4" s="3" t="s">
        <v>26</v>
      </c>
      <c r="B4" s="3" t="s">
        <v>27</v>
      </c>
      <c r="C4" s="3" t="s">
        <v>9</v>
      </c>
      <c r="D4" s="3" t="s">
        <v>10</v>
      </c>
      <c r="E4" s="3" t="s">
        <v>10</v>
      </c>
      <c r="F4" s="3" t="s">
        <v>10</v>
      </c>
    </row>
    <row r="5" spans="1:6" ht="29" x14ac:dyDescent="0.35">
      <c r="A5" s="3" t="s">
        <v>28</v>
      </c>
      <c r="B5" s="3" t="s">
        <v>29</v>
      </c>
      <c r="C5" s="3" t="s">
        <v>22</v>
      </c>
      <c r="D5" s="3" t="s">
        <v>10</v>
      </c>
      <c r="E5" s="3" t="s">
        <v>10</v>
      </c>
      <c r="F5" s="3" t="s">
        <v>10</v>
      </c>
    </row>
    <row r="6" spans="1:6" ht="29" x14ac:dyDescent="0.35">
      <c r="A6" s="3" t="s">
        <v>30</v>
      </c>
      <c r="B6" s="3" t="s">
        <v>31</v>
      </c>
      <c r="C6" s="3" t="s">
        <v>32</v>
      </c>
      <c r="D6" s="3" t="s">
        <v>10</v>
      </c>
      <c r="E6" s="3" t="s">
        <v>10</v>
      </c>
      <c r="F6" s="3" t="s">
        <v>10</v>
      </c>
    </row>
    <row r="7" spans="1:6" x14ac:dyDescent="0.35">
      <c r="A7" s="3" t="s">
        <v>33</v>
      </c>
      <c r="B7" s="3" t="s">
        <v>34</v>
      </c>
      <c r="C7" s="3" t="s">
        <v>13</v>
      </c>
      <c r="D7" s="3" t="s">
        <v>10</v>
      </c>
      <c r="E7" s="3" t="s">
        <v>10</v>
      </c>
      <c r="F7" s="3" t="s">
        <v>10</v>
      </c>
    </row>
    <row r="8" spans="1:6" ht="29" x14ac:dyDescent="0.35">
      <c r="A8" s="4" t="s">
        <v>35</v>
      </c>
      <c r="B8" s="3"/>
      <c r="C8" s="3"/>
      <c r="D8" s="3"/>
      <c r="E8" s="3"/>
      <c r="F8" s="4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B724F-5E82-4884-BA3F-A840C996FA16}">
  <dimension ref="A1:F8"/>
  <sheetViews>
    <sheetView workbookViewId="0">
      <selection activeCell="I6" sqref="I6"/>
    </sheetView>
  </sheetViews>
  <sheetFormatPr defaultRowHeight="14.5" x14ac:dyDescent="0.35"/>
  <cols>
    <col min="2" max="2" width="34.1796875" customWidth="1"/>
    <col min="3" max="3" width="11.08984375" customWidth="1"/>
    <col min="4" max="6" width="17.90625" customWidth="1"/>
  </cols>
  <sheetData>
    <row r="1" spans="1:6" ht="15.5" x14ac:dyDescent="0.35">
      <c r="A1" s="1" t="s">
        <v>36</v>
      </c>
    </row>
    <row r="3" spans="1:6" x14ac:dyDescent="0.3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35">
      <c r="A4" s="3" t="s">
        <v>37</v>
      </c>
      <c r="B4" s="3" t="s">
        <v>38</v>
      </c>
      <c r="C4" s="3" t="s">
        <v>9</v>
      </c>
      <c r="D4" s="3" t="s">
        <v>10</v>
      </c>
      <c r="E4" s="3" t="s">
        <v>10</v>
      </c>
      <c r="F4" s="3" t="s">
        <v>10</v>
      </c>
    </row>
    <row r="5" spans="1:6" ht="29" x14ac:dyDescent="0.35">
      <c r="A5" s="3" t="s">
        <v>39</v>
      </c>
      <c r="B5" s="3" t="s">
        <v>40</v>
      </c>
      <c r="C5" s="3" t="s">
        <v>41</v>
      </c>
      <c r="D5" s="3" t="s">
        <v>10</v>
      </c>
      <c r="E5" s="3" t="s">
        <v>10</v>
      </c>
      <c r="F5" s="3" t="s">
        <v>10</v>
      </c>
    </row>
    <row r="6" spans="1:6" x14ac:dyDescent="0.35">
      <c r="A6" s="3" t="s">
        <v>42</v>
      </c>
      <c r="B6" s="3" t="s">
        <v>43</v>
      </c>
      <c r="C6" s="3" t="s">
        <v>44</v>
      </c>
      <c r="D6" s="3" t="s">
        <v>10</v>
      </c>
      <c r="E6" s="3" t="s">
        <v>10</v>
      </c>
      <c r="F6" s="3" t="s">
        <v>10</v>
      </c>
    </row>
    <row r="7" spans="1:6" x14ac:dyDescent="0.35">
      <c r="A7" s="3" t="s">
        <v>45</v>
      </c>
      <c r="B7" s="3" t="s">
        <v>46</v>
      </c>
      <c r="C7" s="3" t="s">
        <v>47</v>
      </c>
      <c r="D7" s="3" t="s">
        <v>10</v>
      </c>
      <c r="E7" s="3" t="s">
        <v>10</v>
      </c>
      <c r="F7" s="3" t="s">
        <v>10</v>
      </c>
    </row>
    <row r="8" spans="1:6" ht="29" x14ac:dyDescent="0.35">
      <c r="A8" s="4" t="s">
        <v>48</v>
      </c>
      <c r="B8" s="3"/>
      <c r="C8" s="3"/>
      <c r="D8" s="3"/>
      <c r="E8" s="3"/>
      <c r="F8" s="4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517BD-7478-42D2-B2AB-99A91B1A99E5}">
  <dimension ref="A1:F7"/>
  <sheetViews>
    <sheetView workbookViewId="0">
      <selection activeCell="J5" sqref="J5"/>
    </sheetView>
  </sheetViews>
  <sheetFormatPr defaultRowHeight="14.5" x14ac:dyDescent="0.35"/>
  <cols>
    <col min="2" max="2" width="31.36328125" customWidth="1"/>
    <col min="4" max="6" width="16.1796875" customWidth="1"/>
  </cols>
  <sheetData>
    <row r="1" spans="1:6" ht="15.5" x14ac:dyDescent="0.35">
      <c r="A1" s="1" t="s">
        <v>49</v>
      </c>
    </row>
    <row r="3" spans="1:6" x14ac:dyDescent="0.3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35">
      <c r="A4" s="3" t="s">
        <v>50</v>
      </c>
      <c r="B4" s="3" t="s">
        <v>51</v>
      </c>
      <c r="C4" s="3" t="s">
        <v>9</v>
      </c>
      <c r="D4" s="3" t="s">
        <v>10</v>
      </c>
      <c r="E4" s="3" t="s">
        <v>10</v>
      </c>
      <c r="F4" s="3" t="s">
        <v>10</v>
      </c>
    </row>
    <row r="5" spans="1:6" ht="29" x14ac:dyDescent="0.35">
      <c r="A5" s="3" t="s">
        <v>52</v>
      </c>
      <c r="B5" s="3" t="s">
        <v>53</v>
      </c>
      <c r="C5" s="3" t="s">
        <v>13</v>
      </c>
      <c r="D5" s="3" t="s">
        <v>10</v>
      </c>
      <c r="E5" s="3" t="s">
        <v>10</v>
      </c>
      <c r="F5" s="3" t="s">
        <v>10</v>
      </c>
    </row>
    <row r="6" spans="1:6" ht="29" x14ac:dyDescent="0.35">
      <c r="A6" s="3" t="s">
        <v>54</v>
      </c>
      <c r="B6" s="3" t="s">
        <v>55</v>
      </c>
      <c r="C6" s="3" t="s">
        <v>56</v>
      </c>
      <c r="D6" s="3" t="s">
        <v>10</v>
      </c>
      <c r="E6" s="3" t="s">
        <v>10</v>
      </c>
      <c r="F6" s="3" t="s">
        <v>10</v>
      </c>
    </row>
    <row r="7" spans="1:6" ht="29" x14ac:dyDescent="0.35">
      <c r="A7" s="4" t="s">
        <v>57</v>
      </c>
      <c r="B7" s="3"/>
      <c r="C7" s="3"/>
      <c r="D7" s="3"/>
      <c r="E7" s="3"/>
      <c r="F7" s="4" t="s">
        <v>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3C860-B531-45D5-A2EB-652B34CBD7DF}">
  <dimension ref="A1:F9"/>
  <sheetViews>
    <sheetView workbookViewId="0">
      <selection activeCell="H6" sqref="H6"/>
    </sheetView>
  </sheetViews>
  <sheetFormatPr defaultRowHeight="14.5" x14ac:dyDescent="0.35"/>
  <cols>
    <col min="2" max="2" width="27.36328125" customWidth="1"/>
    <col min="4" max="6" width="20" customWidth="1"/>
  </cols>
  <sheetData>
    <row r="1" spans="1:6" ht="17.5" x14ac:dyDescent="0.35">
      <c r="A1" s="5" t="s">
        <v>58</v>
      </c>
    </row>
    <row r="3" spans="1:6" x14ac:dyDescent="0.35">
      <c r="A3" s="2" t="s">
        <v>1</v>
      </c>
      <c r="B3" s="2" t="s">
        <v>2</v>
      </c>
      <c r="C3" s="2" t="s">
        <v>3</v>
      </c>
      <c r="D3" s="2" t="s">
        <v>59</v>
      </c>
      <c r="E3" s="2" t="s">
        <v>5</v>
      </c>
      <c r="F3" s="2" t="s">
        <v>6</v>
      </c>
    </row>
    <row r="4" spans="1:6" x14ac:dyDescent="0.35">
      <c r="A4" s="3" t="s">
        <v>60</v>
      </c>
      <c r="B4" s="3" t="s">
        <v>61</v>
      </c>
      <c r="C4" s="3" t="s">
        <v>62</v>
      </c>
      <c r="D4" s="3" t="s">
        <v>10</v>
      </c>
      <c r="E4" s="3" t="s">
        <v>10</v>
      </c>
      <c r="F4" s="3" t="s">
        <v>10</v>
      </c>
    </row>
    <row r="5" spans="1:6" x14ac:dyDescent="0.35">
      <c r="A5" s="3" t="s">
        <v>63</v>
      </c>
      <c r="B5" s="3" t="s">
        <v>64</v>
      </c>
      <c r="C5" s="3" t="s">
        <v>65</v>
      </c>
      <c r="D5" s="3" t="s">
        <v>10</v>
      </c>
      <c r="E5" s="3" t="s">
        <v>10</v>
      </c>
      <c r="F5" s="3" t="s">
        <v>10</v>
      </c>
    </row>
    <row r="6" spans="1:6" x14ac:dyDescent="0.35">
      <c r="A6" s="3" t="s">
        <v>66</v>
      </c>
      <c r="B6" s="3" t="s">
        <v>67</v>
      </c>
      <c r="C6" s="3" t="s">
        <v>68</v>
      </c>
      <c r="D6" s="3" t="s">
        <v>10</v>
      </c>
      <c r="E6" s="3" t="s">
        <v>10</v>
      </c>
      <c r="F6" s="3" t="s">
        <v>10</v>
      </c>
    </row>
    <row r="7" spans="1:6" ht="29" x14ac:dyDescent="0.35">
      <c r="A7" s="3" t="s">
        <v>69</v>
      </c>
      <c r="B7" s="3" t="s">
        <v>70</v>
      </c>
      <c r="C7" s="3" t="s">
        <v>71</v>
      </c>
      <c r="D7" s="3" t="s">
        <v>10</v>
      </c>
      <c r="E7" s="3" t="s">
        <v>10</v>
      </c>
      <c r="F7" s="3" t="s">
        <v>10</v>
      </c>
    </row>
    <row r="8" spans="1:6" ht="29" x14ac:dyDescent="0.35">
      <c r="A8" s="3" t="s">
        <v>72</v>
      </c>
      <c r="B8" s="3" t="s">
        <v>73</v>
      </c>
      <c r="C8" s="3" t="s">
        <v>74</v>
      </c>
      <c r="D8" s="3" t="s">
        <v>10</v>
      </c>
      <c r="E8" s="3" t="s">
        <v>10</v>
      </c>
      <c r="F8" s="3" t="s">
        <v>10</v>
      </c>
    </row>
    <row r="9" spans="1:6" ht="29" x14ac:dyDescent="0.35">
      <c r="A9" s="4" t="s">
        <v>75</v>
      </c>
      <c r="B9" s="3"/>
      <c r="C9" s="3"/>
      <c r="D9" s="3"/>
      <c r="E9" s="3"/>
      <c r="F9" s="4" t="s">
        <v>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388CC-C241-4733-87FA-786D0678CD97}">
  <dimension ref="A1:C11"/>
  <sheetViews>
    <sheetView workbookViewId="0">
      <selection activeCell="E4" sqref="E4"/>
    </sheetView>
  </sheetViews>
  <sheetFormatPr defaultRowHeight="14.5" x14ac:dyDescent="0.35"/>
  <cols>
    <col min="1" max="1" width="16.36328125" customWidth="1"/>
    <col min="2" max="2" width="34.453125" customWidth="1"/>
    <col min="3" max="3" width="16.1796875" customWidth="1"/>
  </cols>
  <sheetData>
    <row r="1" spans="1:3" ht="17.5" x14ac:dyDescent="0.35">
      <c r="A1" s="92" t="s">
        <v>76</v>
      </c>
      <c r="B1" s="92"/>
      <c r="C1" s="92"/>
    </row>
    <row r="3" spans="1:3" x14ac:dyDescent="0.35">
      <c r="A3" s="2" t="s">
        <v>77</v>
      </c>
      <c r="B3" s="2" t="s">
        <v>2</v>
      </c>
      <c r="C3" s="2" t="s">
        <v>6</v>
      </c>
    </row>
    <row r="4" spans="1:3" ht="34.25" customHeight="1" x14ac:dyDescent="0.35">
      <c r="A4" s="3" t="s">
        <v>78</v>
      </c>
      <c r="B4" s="3" t="s">
        <v>79</v>
      </c>
      <c r="C4" s="3" t="s">
        <v>80</v>
      </c>
    </row>
    <row r="5" spans="1:3" ht="35.4" customHeight="1" x14ac:dyDescent="0.35">
      <c r="A5" s="3" t="s">
        <v>81</v>
      </c>
      <c r="B5" s="3" t="s">
        <v>25</v>
      </c>
      <c r="C5" s="3" t="s">
        <v>80</v>
      </c>
    </row>
    <row r="6" spans="1:3" ht="31.25" customHeight="1" x14ac:dyDescent="0.35">
      <c r="A6" s="3" t="s">
        <v>82</v>
      </c>
      <c r="B6" s="3" t="s">
        <v>36</v>
      </c>
      <c r="C6" s="3" t="s">
        <v>80</v>
      </c>
    </row>
    <row r="7" spans="1:3" x14ac:dyDescent="0.35">
      <c r="A7" s="3" t="s">
        <v>83</v>
      </c>
      <c r="B7" s="3" t="s">
        <v>84</v>
      </c>
      <c r="C7" s="3" t="s">
        <v>80</v>
      </c>
    </row>
    <row r="8" spans="1:3" ht="36.65" customHeight="1" x14ac:dyDescent="0.35">
      <c r="A8" s="3" t="s">
        <v>85</v>
      </c>
      <c r="B8" s="3" t="s">
        <v>86</v>
      </c>
      <c r="C8" s="3" t="s">
        <v>80</v>
      </c>
    </row>
    <row r="9" spans="1:3" x14ac:dyDescent="0.35">
      <c r="A9" s="4" t="s">
        <v>87</v>
      </c>
      <c r="B9" s="3"/>
      <c r="C9" s="4" t="s">
        <v>80</v>
      </c>
    </row>
    <row r="10" spans="1:3" x14ac:dyDescent="0.35">
      <c r="A10" s="4" t="s">
        <v>88</v>
      </c>
      <c r="B10" s="3"/>
      <c r="C10" s="4" t="s">
        <v>80</v>
      </c>
    </row>
    <row r="11" spans="1:3" x14ac:dyDescent="0.35">
      <c r="A11" s="4" t="s">
        <v>89</v>
      </c>
      <c r="B11" s="3"/>
      <c r="C11" s="4" t="s">
        <v>80</v>
      </c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FFE7A-3ED5-43D7-B315-60B6073ECACA}">
  <dimension ref="A1:F2"/>
  <sheetViews>
    <sheetView workbookViewId="0">
      <selection activeCell="B2" sqref="B2"/>
    </sheetView>
  </sheetViews>
  <sheetFormatPr defaultRowHeight="14.5" x14ac:dyDescent="0.35"/>
  <cols>
    <col min="2" max="2" width="60.08984375" customWidth="1"/>
  </cols>
  <sheetData>
    <row r="1" spans="1:6" x14ac:dyDescent="0.35">
      <c r="A1" s="2" t="s">
        <v>1</v>
      </c>
      <c r="B1" s="2" t="s">
        <v>2</v>
      </c>
      <c r="C1" s="2" t="s">
        <v>3</v>
      </c>
      <c r="D1" s="2" t="s">
        <v>90</v>
      </c>
      <c r="E1" s="2" t="s">
        <v>107</v>
      </c>
      <c r="F1" s="2" t="s">
        <v>108</v>
      </c>
    </row>
    <row r="2" spans="1:6" ht="72.5" x14ac:dyDescent="0.35">
      <c r="A2" s="3" t="s">
        <v>7</v>
      </c>
      <c r="B2" s="3" t="s">
        <v>91</v>
      </c>
      <c r="C2" s="3" t="s">
        <v>92</v>
      </c>
      <c r="D2" s="3">
        <v>1</v>
      </c>
      <c r="E2" s="3"/>
      <c r="F2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0C9C2-C6D6-4F5E-A628-6EBE1D441A9C}">
  <sheetPr>
    <pageSetUpPr fitToPage="1"/>
  </sheetPr>
  <dimension ref="A1:J91"/>
  <sheetViews>
    <sheetView tabSelected="1" view="pageBreakPreview" topLeftCell="A80" zoomScaleNormal="100" zoomScaleSheetLayoutView="100" workbookViewId="0">
      <selection activeCell="G12" sqref="G12"/>
    </sheetView>
  </sheetViews>
  <sheetFormatPr defaultRowHeight="14.5" x14ac:dyDescent="0.35"/>
  <cols>
    <col min="1" max="1" width="8.90625" style="7"/>
    <col min="2" max="2" width="46.1796875" customWidth="1"/>
    <col min="3" max="3" width="11.6328125" style="7" customWidth="1"/>
    <col min="4" max="4" width="11.6328125" style="25" customWidth="1"/>
    <col min="5" max="5" width="12.453125" style="25" customWidth="1"/>
    <col min="6" max="6" width="13.08984375" style="25" customWidth="1"/>
    <col min="7" max="7" width="13.08984375" style="14" customWidth="1"/>
    <col min="8" max="8" width="14" style="18" customWidth="1"/>
    <col min="9" max="9" width="5.36328125" customWidth="1"/>
  </cols>
  <sheetData>
    <row r="1" spans="1:8" x14ac:dyDescent="0.35">
      <c r="A1" s="93" t="s">
        <v>132</v>
      </c>
      <c r="B1" s="93"/>
      <c r="C1" s="93"/>
      <c r="D1" s="93"/>
      <c r="E1" s="93"/>
      <c r="F1" s="93"/>
      <c r="G1" s="93"/>
      <c r="H1" s="93"/>
    </row>
    <row r="2" spans="1:8" ht="15" thickBot="1" x14ac:dyDescent="0.4">
      <c r="A2" s="50"/>
      <c r="D2" s="41"/>
      <c r="E2" s="41"/>
      <c r="F2" s="41"/>
      <c r="G2" s="40"/>
      <c r="H2" s="60"/>
    </row>
    <row r="3" spans="1:8" ht="29.5" thickBot="1" x14ac:dyDescent="0.4">
      <c r="A3" s="2"/>
      <c r="B3" s="38" t="s">
        <v>137</v>
      </c>
      <c r="C3" s="82" t="s">
        <v>138</v>
      </c>
      <c r="D3" s="39" t="s">
        <v>139</v>
      </c>
      <c r="E3" s="45" t="s">
        <v>159</v>
      </c>
      <c r="F3" s="67"/>
      <c r="H3" s="80"/>
    </row>
    <row r="4" spans="1:8" ht="15" thickBot="1" x14ac:dyDescent="0.4">
      <c r="A4" s="50"/>
      <c r="B4" s="51" t="str">
        <f>B19</f>
        <v>Mpumalanga</v>
      </c>
      <c r="C4" s="90"/>
      <c r="D4" s="44"/>
      <c r="E4" s="68"/>
      <c r="F4" s="41"/>
      <c r="H4" s="60"/>
    </row>
    <row r="5" spans="1:8" ht="15" thickBot="1" x14ac:dyDescent="0.4">
      <c r="A5" s="50"/>
      <c r="B5" s="51" t="str">
        <f>B24</f>
        <v>Limpopo</v>
      </c>
      <c r="C5" s="90"/>
      <c r="D5" s="43"/>
      <c r="E5" s="43"/>
      <c r="F5" s="41"/>
      <c r="H5" s="60"/>
    </row>
    <row r="6" spans="1:8" ht="15" thickBot="1" x14ac:dyDescent="0.4">
      <c r="A6" s="50"/>
      <c r="B6" s="51" t="str">
        <f>B29</f>
        <v>KwaZulu Natal &amp; Free State</v>
      </c>
      <c r="C6" s="90"/>
      <c r="D6" s="43"/>
      <c r="E6" s="43"/>
      <c r="F6" s="41"/>
      <c r="H6" s="60"/>
    </row>
    <row r="7" spans="1:8" ht="15" thickBot="1" x14ac:dyDescent="0.4">
      <c r="A7" s="50"/>
      <c r="B7" s="51" t="str">
        <f>B34</f>
        <v>Eastern Cape</v>
      </c>
      <c r="C7" s="90"/>
      <c r="D7" s="43"/>
      <c r="E7" s="43"/>
      <c r="F7" s="41"/>
      <c r="H7" s="60"/>
    </row>
    <row r="8" spans="1:8" ht="15" thickBot="1" x14ac:dyDescent="0.4">
      <c r="A8" s="50"/>
      <c r="B8" s="51" t="str">
        <f>B39</f>
        <v>Gauteng &amp; North West</v>
      </c>
      <c r="D8" s="43"/>
      <c r="E8" s="43"/>
      <c r="F8" s="41"/>
      <c r="H8" s="60"/>
    </row>
    <row r="9" spans="1:8" ht="15" thickBot="1" x14ac:dyDescent="0.4">
      <c r="A9" s="50"/>
      <c r="B9" s="91" t="str">
        <f>B44</f>
        <v>Northern Cape</v>
      </c>
      <c r="C9" s="90"/>
      <c r="D9" s="42"/>
      <c r="E9" s="69"/>
      <c r="F9" s="41"/>
      <c r="H9" s="60"/>
    </row>
    <row r="10" spans="1:8" ht="15" thickBot="1" x14ac:dyDescent="0.4">
      <c r="A10" s="50"/>
      <c r="B10" s="51" t="str">
        <f>B49</f>
        <v>Western Cape</v>
      </c>
      <c r="C10" s="52"/>
      <c r="D10" s="43"/>
      <c r="E10" s="43"/>
      <c r="F10" s="41"/>
      <c r="H10" s="60"/>
    </row>
    <row r="11" spans="1:8" x14ac:dyDescent="0.35">
      <c r="A11" s="50"/>
      <c r="D11" s="41"/>
      <c r="E11" s="41"/>
      <c r="F11" s="41"/>
      <c r="H11" s="60"/>
    </row>
    <row r="12" spans="1:8" x14ac:dyDescent="0.35">
      <c r="A12" t="s">
        <v>191</v>
      </c>
      <c r="D12" s="78"/>
      <c r="E12" s="78"/>
      <c r="F12" s="41"/>
      <c r="H12" s="60"/>
    </row>
    <row r="13" spans="1:8" x14ac:dyDescent="0.35">
      <c r="A13" t="s">
        <v>190</v>
      </c>
      <c r="D13" s="78"/>
      <c r="E13" s="78"/>
      <c r="F13" s="41"/>
      <c r="H13" s="60"/>
    </row>
    <row r="14" spans="1:8" x14ac:dyDescent="0.35">
      <c r="A14" s="50"/>
      <c r="D14" s="41"/>
      <c r="E14" s="41"/>
      <c r="F14" s="41"/>
      <c r="G14" s="40"/>
      <c r="H14" s="60"/>
    </row>
    <row r="15" spans="1:8" x14ac:dyDescent="0.35">
      <c r="A15" s="56" t="s">
        <v>1</v>
      </c>
      <c r="B15" s="83" t="s">
        <v>2</v>
      </c>
      <c r="C15" s="54" t="s">
        <v>3</v>
      </c>
      <c r="D15" s="55" t="s">
        <v>90</v>
      </c>
      <c r="E15" s="55" t="s">
        <v>171</v>
      </c>
      <c r="F15" s="55" t="s">
        <v>172</v>
      </c>
      <c r="G15" s="55" t="s">
        <v>173</v>
      </c>
      <c r="H15" s="81" t="s">
        <v>108</v>
      </c>
    </row>
    <row r="16" spans="1:8" x14ac:dyDescent="0.35">
      <c r="A16" s="24"/>
      <c r="B16" s="84" t="s">
        <v>133</v>
      </c>
      <c r="C16" s="24"/>
      <c r="D16" s="26"/>
      <c r="E16" s="26"/>
      <c r="F16" s="26"/>
      <c r="G16" s="26"/>
      <c r="H16" s="29"/>
    </row>
    <row r="17" spans="1:8" x14ac:dyDescent="0.35">
      <c r="A17" s="24"/>
      <c r="B17" s="84" t="s">
        <v>134</v>
      </c>
      <c r="C17" s="24"/>
      <c r="D17" s="26"/>
      <c r="E17" s="26"/>
      <c r="F17" s="26"/>
      <c r="G17" s="26"/>
      <c r="H17" s="29"/>
    </row>
    <row r="18" spans="1:8" x14ac:dyDescent="0.35">
      <c r="A18" s="24"/>
      <c r="B18" s="84"/>
      <c r="C18" s="24"/>
      <c r="D18" s="26"/>
      <c r="E18" s="26"/>
      <c r="F18" s="26"/>
      <c r="G18" s="26"/>
      <c r="H18" s="29"/>
    </row>
    <row r="19" spans="1:8" x14ac:dyDescent="0.35">
      <c r="A19" s="24">
        <v>1</v>
      </c>
      <c r="B19" s="84" t="s">
        <v>100</v>
      </c>
      <c r="C19" s="24"/>
      <c r="D19" s="26"/>
      <c r="E19" s="26"/>
      <c r="F19" s="26"/>
      <c r="G19" s="26"/>
      <c r="H19" s="29"/>
    </row>
    <row r="20" spans="1:8" x14ac:dyDescent="0.35">
      <c r="A20" s="30" t="s">
        <v>7</v>
      </c>
      <c r="B20" s="85" t="s">
        <v>129</v>
      </c>
      <c r="C20" s="30" t="s">
        <v>135</v>
      </c>
      <c r="D20" s="31">
        <v>1</v>
      </c>
      <c r="E20" s="31"/>
      <c r="F20" s="31"/>
      <c r="G20" s="32">
        <f>E20+F20</f>
        <v>0</v>
      </c>
      <c r="H20" s="33">
        <f>D20*G20</f>
        <v>0</v>
      </c>
    </row>
    <row r="21" spans="1:8" x14ac:dyDescent="0.35">
      <c r="A21" s="30" t="s">
        <v>11</v>
      </c>
      <c r="B21" s="85" t="s">
        <v>130</v>
      </c>
      <c r="C21" s="30" t="s">
        <v>135</v>
      </c>
      <c r="D21" s="31">
        <v>1</v>
      </c>
      <c r="E21" s="31"/>
      <c r="F21" s="31"/>
      <c r="G21" s="32">
        <f t="shared" ref="G21:G22" si="0">E21+F21</f>
        <v>0</v>
      </c>
      <c r="H21" s="33">
        <f>D21*G21</f>
        <v>0</v>
      </c>
    </row>
    <row r="22" spans="1:8" x14ac:dyDescent="0.35">
      <c r="A22" s="30" t="s">
        <v>14</v>
      </c>
      <c r="B22" s="85" t="s">
        <v>131</v>
      </c>
      <c r="C22" s="30" t="s">
        <v>135</v>
      </c>
      <c r="D22" s="31">
        <v>1</v>
      </c>
      <c r="E22" s="31"/>
      <c r="F22" s="31"/>
      <c r="G22" s="32">
        <f t="shared" si="0"/>
        <v>0</v>
      </c>
      <c r="H22" s="33">
        <f>D22*G22</f>
        <v>0</v>
      </c>
    </row>
    <row r="23" spans="1:8" x14ac:dyDescent="0.35">
      <c r="A23" s="30"/>
      <c r="B23" s="85"/>
      <c r="C23" s="30"/>
      <c r="D23" s="31"/>
      <c r="E23" s="31"/>
      <c r="F23" s="31"/>
      <c r="G23" s="32"/>
      <c r="H23" s="33"/>
    </row>
    <row r="24" spans="1:8" x14ac:dyDescent="0.35">
      <c r="A24" s="24">
        <v>2</v>
      </c>
      <c r="B24" s="84" t="s">
        <v>101</v>
      </c>
      <c r="C24" s="24"/>
      <c r="D24" s="26"/>
      <c r="E24" s="26"/>
      <c r="F24" s="26"/>
      <c r="G24" s="26"/>
      <c r="H24" s="29"/>
    </row>
    <row r="25" spans="1:8" x14ac:dyDescent="0.35">
      <c r="A25" s="30" t="s">
        <v>26</v>
      </c>
      <c r="B25" s="85" t="s">
        <v>129</v>
      </c>
      <c r="C25" s="30" t="s">
        <v>135</v>
      </c>
      <c r="D25" s="31">
        <v>1</v>
      </c>
      <c r="E25" s="31"/>
      <c r="F25" s="31"/>
      <c r="G25" s="32">
        <f>E25+F25</f>
        <v>0</v>
      </c>
      <c r="H25" s="33">
        <f>D25*G25</f>
        <v>0</v>
      </c>
    </row>
    <row r="26" spans="1:8" x14ac:dyDescent="0.35">
      <c r="A26" s="30" t="s">
        <v>28</v>
      </c>
      <c r="B26" s="85" t="s">
        <v>130</v>
      </c>
      <c r="C26" s="30" t="s">
        <v>135</v>
      </c>
      <c r="D26" s="31">
        <v>1</v>
      </c>
      <c r="E26" s="31"/>
      <c r="F26" s="31"/>
      <c r="G26" s="32">
        <f t="shared" ref="G26:G27" si="1">E26+F26</f>
        <v>0</v>
      </c>
      <c r="H26" s="33">
        <f>D26*G26</f>
        <v>0</v>
      </c>
    </row>
    <row r="27" spans="1:8" x14ac:dyDescent="0.35">
      <c r="A27" s="30" t="s">
        <v>30</v>
      </c>
      <c r="B27" s="85" t="s">
        <v>131</v>
      </c>
      <c r="C27" s="30" t="s">
        <v>135</v>
      </c>
      <c r="D27" s="31">
        <v>1</v>
      </c>
      <c r="E27" s="31"/>
      <c r="F27" s="31"/>
      <c r="G27" s="32">
        <f t="shared" si="1"/>
        <v>0</v>
      </c>
      <c r="H27" s="33">
        <f>D27*G27</f>
        <v>0</v>
      </c>
    </row>
    <row r="28" spans="1:8" x14ac:dyDescent="0.35">
      <c r="A28" s="30"/>
      <c r="B28" s="85"/>
      <c r="C28" s="30"/>
      <c r="D28" s="31"/>
      <c r="E28" s="31"/>
      <c r="F28" s="31"/>
      <c r="G28" s="32"/>
      <c r="H28" s="33"/>
    </row>
    <row r="29" spans="1:8" x14ac:dyDescent="0.35">
      <c r="A29" s="24">
        <v>3</v>
      </c>
      <c r="B29" s="84" t="s">
        <v>136</v>
      </c>
      <c r="C29" s="24"/>
      <c r="D29" s="26"/>
      <c r="E29" s="26"/>
      <c r="F29" s="26"/>
      <c r="G29" s="26"/>
      <c r="H29" s="29"/>
    </row>
    <row r="30" spans="1:8" x14ac:dyDescent="0.35">
      <c r="A30" s="30" t="s">
        <v>37</v>
      </c>
      <c r="B30" s="85" t="s">
        <v>129</v>
      </c>
      <c r="C30" s="30" t="s">
        <v>135</v>
      </c>
      <c r="D30" s="31">
        <v>1</v>
      </c>
      <c r="E30" s="31"/>
      <c r="F30" s="31"/>
      <c r="G30" s="32">
        <f>E30+F30</f>
        <v>0</v>
      </c>
      <c r="H30" s="33">
        <f>D30*G30</f>
        <v>0</v>
      </c>
    </row>
    <row r="31" spans="1:8" x14ac:dyDescent="0.35">
      <c r="A31" s="30" t="s">
        <v>39</v>
      </c>
      <c r="B31" s="85" t="s">
        <v>130</v>
      </c>
      <c r="C31" s="30" t="s">
        <v>135</v>
      </c>
      <c r="D31" s="31">
        <v>1</v>
      </c>
      <c r="E31" s="31"/>
      <c r="F31" s="31"/>
      <c r="G31" s="32">
        <f t="shared" ref="G31:G32" si="2">E31+F31</f>
        <v>0</v>
      </c>
      <c r="H31" s="33">
        <f>D31*G31</f>
        <v>0</v>
      </c>
    </row>
    <row r="32" spans="1:8" x14ac:dyDescent="0.35">
      <c r="A32" s="30" t="s">
        <v>42</v>
      </c>
      <c r="B32" s="85" t="s">
        <v>131</v>
      </c>
      <c r="C32" s="30" t="s">
        <v>135</v>
      </c>
      <c r="D32" s="31">
        <v>1</v>
      </c>
      <c r="E32" s="31"/>
      <c r="F32" s="31"/>
      <c r="G32" s="32">
        <f t="shared" si="2"/>
        <v>0</v>
      </c>
      <c r="H32" s="33">
        <f>D32*G32</f>
        <v>0</v>
      </c>
    </row>
    <row r="33" spans="1:8" x14ac:dyDescent="0.35">
      <c r="A33" s="30"/>
      <c r="B33" s="85"/>
      <c r="C33" s="30"/>
      <c r="D33" s="31"/>
      <c r="E33" s="31"/>
      <c r="F33" s="31"/>
      <c r="G33" s="32"/>
      <c r="H33" s="33"/>
    </row>
    <row r="34" spans="1:8" x14ac:dyDescent="0.35">
      <c r="A34" s="24">
        <v>4</v>
      </c>
      <c r="B34" s="84" t="s">
        <v>103</v>
      </c>
      <c r="C34" s="24"/>
      <c r="D34" s="26"/>
      <c r="E34" s="26"/>
      <c r="F34" s="26"/>
      <c r="G34" s="26"/>
      <c r="H34" s="29"/>
    </row>
    <row r="35" spans="1:8" x14ac:dyDescent="0.35">
      <c r="A35" s="30" t="s">
        <v>50</v>
      </c>
      <c r="B35" s="85" t="s">
        <v>129</v>
      </c>
      <c r="C35" s="30" t="s">
        <v>135</v>
      </c>
      <c r="D35" s="31">
        <v>1</v>
      </c>
      <c r="E35" s="31"/>
      <c r="F35" s="31"/>
      <c r="G35" s="32">
        <f>E35+F35</f>
        <v>0</v>
      </c>
      <c r="H35" s="33">
        <f>D35*G35</f>
        <v>0</v>
      </c>
    </row>
    <row r="36" spans="1:8" x14ac:dyDescent="0.35">
      <c r="A36" s="30" t="s">
        <v>52</v>
      </c>
      <c r="B36" s="85" t="s">
        <v>130</v>
      </c>
      <c r="C36" s="30" t="s">
        <v>135</v>
      </c>
      <c r="D36" s="31">
        <v>1</v>
      </c>
      <c r="E36" s="31"/>
      <c r="F36" s="31"/>
      <c r="G36" s="32">
        <f t="shared" ref="G36:G37" si="3">E36+F36</f>
        <v>0</v>
      </c>
      <c r="H36" s="33">
        <f>D36*G36</f>
        <v>0</v>
      </c>
    </row>
    <row r="37" spans="1:8" x14ac:dyDescent="0.35">
      <c r="A37" s="30" t="s">
        <v>54</v>
      </c>
      <c r="B37" s="85" t="s">
        <v>131</v>
      </c>
      <c r="C37" s="30" t="s">
        <v>135</v>
      </c>
      <c r="D37" s="31">
        <v>1</v>
      </c>
      <c r="E37" s="31"/>
      <c r="F37" s="31"/>
      <c r="G37" s="32">
        <f t="shared" si="3"/>
        <v>0</v>
      </c>
      <c r="H37" s="33">
        <f>D37*G37</f>
        <v>0</v>
      </c>
    </row>
    <row r="38" spans="1:8" x14ac:dyDescent="0.35">
      <c r="A38" s="30"/>
      <c r="B38" s="85"/>
      <c r="C38" s="30"/>
      <c r="D38" s="31"/>
      <c r="E38" s="31"/>
      <c r="F38" s="31"/>
      <c r="G38" s="32"/>
      <c r="H38" s="33"/>
    </row>
    <row r="39" spans="1:8" x14ac:dyDescent="0.35">
      <c r="A39" s="24">
        <v>5</v>
      </c>
      <c r="B39" s="84" t="s">
        <v>104</v>
      </c>
      <c r="C39" s="24"/>
      <c r="D39" s="26"/>
      <c r="E39" s="26"/>
      <c r="F39" s="26"/>
      <c r="G39" s="26"/>
      <c r="H39" s="29"/>
    </row>
    <row r="40" spans="1:8" x14ac:dyDescent="0.35">
      <c r="A40" s="30" t="s">
        <v>143</v>
      </c>
      <c r="B40" s="85" t="s">
        <v>129</v>
      </c>
      <c r="C40" s="30" t="s">
        <v>135</v>
      </c>
      <c r="D40" s="31">
        <v>1</v>
      </c>
      <c r="E40" s="31"/>
      <c r="F40" s="31"/>
      <c r="G40" s="32">
        <f>E40+F40</f>
        <v>0</v>
      </c>
      <c r="H40" s="33">
        <f>D40*G40</f>
        <v>0</v>
      </c>
    </row>
    <row r="41" spans="1:8" x14ac:dyDescent="0.35">
      <c r="A41" s="30" t="s">
        <v>144</v>
      </c>
      <c r="B41" s="85" t="s">
        <v>130</v>
      </c>
      <c r="C41" s="30" t="s">
        <v>135</v>
      </c>
      <c r="D41" s="31">
        <v>1</v>
      </c>
      <c r="E41" s="31"/>
      <c r="F41" s="31"/>
      <c r="G41" s="32">
        <f t="shared" ref="G41:G42" si="4">E41+F41</f>
        <v>0</v>
      </c>
      <c r="H41" s="33">
        <f>D41*G41</f>
        <v>0</v>
      </c>
    </row>
    <row r="42" spans="1:8" x14ac:dyDescent="0.35">
      <c r="A42" s="30" t="s">
        <v>145</v>
      </c>
      <c r="B42" s="85" t="s">
        <v>131</v>
      </c>
      <c r="C42" s="30" t="s">
        <v>135</v>
      </c>
      <c r="D42" s="31">
        <v>1</v>
      </c>
      <c r="E42" s="31"/>
      <c r="F42" s="31"/>
      <c r="G42" s="32">
        <f t="shared" si="4"/>
        <v>0</v>
      </c>
      <c r="H42" s="33">
        <f>D42*G42</f>
        <v>0</v>
      </c>
    </row>
    <row r="43" spans="1:8" x14ac:dyDescent="0.35">
      <c r="A43" s="30"/>
      <c r="B43" s="85"/>
      <c r="C43" s="30"/>
      <c r="D43" s="31"/>
      <c r="E43" s="31"/>
      <c r="F43" s="31"/>
      <c r="G43" s="32"/>
      <c r="H43" s="33"/>
    </row>
    <row r="44" spans="1:8" x14ac:dyDescent="0.35">
      <c r="A44" s="24">
        <v>6</v>
      </c>
      <c r="B44" s="84" t="s">
        <v>105</v>
      </c>
      <c r="C44" s="24"/>
      <c r="D44" s="26"/>
      <c r="E44" s="26"/>
      <c r="F44" s="26"/>
      <c r="G44" s="26"/>
      <c r="H44" s="29"/>
    </row>
    <row r="45" spans="1:8" x14ac:dyDescent="0.35">
      <c r="A45" s="30" t="s">
        <v>146</v>
      </c>
      <c r="B45" s="85" t="s">
        <v>129</v>
      </c>
      <c r="C45" s="30" t="s">
        <v>135</v>
      </c>
      <c r="D45" s="31">
        <v>1</v>
      </c>
      <c r="E45" s="31"/>
      <c r="F45" s="31"/>
      <c r="G45" s="32">
        <f>E45+F45</f>
        <v>0</v>
      </c>
      <c r="H45" s="33">
        <f>D45*G45</f>
        <v>0</v>
      </c>
    </row>
    <row r="46" spans="1:8" x14ac:dyDescent="0.35">
      <c r="A46" s="30" t="s">
        <v>147</v>
      </c>
      <c r="B46" s="85" t="s">
        <v>130</v>
      </c>
      <c r="C46" s="30" t="s">
        <v>135</v>
      </c>
      <c r="D46" s="31">
        <v>1</v>
      </c>
      <c r="E46" s="31"/>
      <c r="F46" s="31"/>
      <c r="G46" s="32">
        <f t="shared" ref="G46:G47" si="5">E46+F46</f>
        <v>0</v>
      </c>
      <c r="H46" s="33">
        <f>D46*G46</f>
        <v>0</v>
      </c>
    </row>
    <row r="47" spans="1:8" x14ac:dyDescent="0.35">
      <c r="A47" s="30" t="s">
        <v>148</v>
      </c>
      <c r="B47" s="85" t="s">
        <v>131</v>
      </c>
      <c r="C47" s="30" t="s">
        <v>135</v>
      </c>
      <c r="D47" s="31">
        <v>1</v>
      </c>
      <c r="E47" s="31"/>
      <c r="F47" s="31"/>
      <c r="G47" s="32">
        <f t="shared" si="5"/>
        <v>0</v>
      </c>
      <c r="H47" s="33">
        <f>D47*G47</f>
        <v>0</v>
      </c>
    </row>
    <row r="48" spans="1:8" x14ac:dyDescent="0.35">
      <c r="A48" s="30"/>
      <c r="B48" s="85"/>
      <c r="C48" s="30"/>
      <c r="D48" s="31"/>
      <c r="E48" s="31"/>
      <c r="F48" s="31"/>
      <c r="G48" s="32"/>
      <c r="H48" s="33"/>
    </row>
    <row r="49" spans="1:8" x14ac:dyDescent="0.35">
      <c r="A49" s="24">
        <v>7</v>
      </c>
      <c r="B49" s="84" t="s">
        <v>106</v>
      </c>
      <c r="C49" s="24"/>
      <c r="D49" s="26"/>
      <c r="E49" s="26"/>
      <c r="F49" s="26"/>
      <c r="G49" s="26"/>
      <c r="H49" s="29"/>
    </row>
    <row r="50" spans="1:8" x14ac:dyDescent="0.35">
      <c r="A50" s="30" t="s">
        <v>149</v>
      </c>
      <c r="B50" s="85" t="s">
        <v>129</v>
      </c>
      <c r="C50" s="30" t="s">
        <v>135</v>
      </c>
      <c r="D50" s="31">
        <v>1</v>
      </c>
      <c r="E50" s="31"/>
      <c r="F50" s="31"/>
      <c r="G50" s="32">
        <f>E50+F50</f>
        <v>0</v>
      </c>
      <c r="H50" s="33">
        <f>D50*G50</f>
        <v>0</v>
      </c>
    </row>
    <row r="51" spans="1:8" x14ac:dyDescent="0.35">
      <c r="A51" s="30" t="s">
        <v>150</v>
      </c>
      <c r="B51" s="85" t="s">
        <v>130</v>
      </c>
      <c r="C51" s="30" t="s">
        <v>135</v>
      </c>
      <c r="D51" s="31">
        <v>1</v>
      </c>
      <c r="E51" s="31"/>
      <c r="F51" s="31"/>
      <c r="G51" s="32">
        <f t="shared" ref="G51:G52" si="6">E51+F51</f>
        <v>0</v>
      </c>
      <c r="H51" s="33">
        <f>D51*G51</f>
        <v>0</v>
      </c>
    </row>
    <row r="52" spans="1:8" x14ac:dyDescent="0.35">
      <c r="A52" s="30" t="s">
        <v>151</v>
      </c>
      <c r="B52" s="85" t="s">
        <v>131</v>
      </c>
      <c r="C52" s="30" t="s">
        <v>135</v>
      </c>
      <c r="D52" s="31">
        <v>1</v>
      </c>
      <c r="E52" s="31"/>
      <c r="F52" s="31"/>
      <c r="G52" s="32">
        <f t="shared" si="6"/>
        <v>0</v>
      </c>
      <c r="H52" s="33">
        <f>D52*G52</f>
        <v>0</v>
      </c>
    </row>
    <row r="53" spans="1:8" x14ac:dyDescent="0.35">
      <c r="A53" s="30"/>
      <c r="B53" s="85"/>
      <c r="C53" s="30"/>
      <c r="D53" s="31"/>
      <c r="E53" s="31"/>
      <c r="F53" s="31"/>
      <c r="G53" s="32"/>
      <c r="H53" s="33"/>
    </row>
    <row r="54" spans="1:8" ht="29" hidden="1" x14ac:dyDescent="0.35">
      <c r="A54" s="30" t="s">
        <v>128</v>
      </c>
      <c r="B54" s="85" t="s">
        <v>96</v>
      </c>
      <c r="C54" s="30" t="s">
        <v>97</v>
      </c>
      <c r="D54" s="31"/>
      <c r="E54" s="31"/>
      <c r="F54" s="31"/>
      <c r="G54" s="32"/>
      <c r="H54" s="28">
        <f>D54*G54</f>
        <v>0</v>
      </c>
    </row>
    <row r="55" spans="1:8" x14ac:dyDescent="0.35">
      <c r="A55" s="65">
        <v>8</v>
      </c>
      <c r="B55" s="86" t="s">
        <v>165</v>
      </c>
      <c r="C55" s="65"/>
      <c r="D55" s="66"/>
      <c r="E55" s="66" t="s">
        <v>162</v>
      </c>
      <c r="F55" s="70" t="s">
        <v>163</v>
      </c>
      <c r="G55" s="70" t="s">
        <v>164</v>
      </c>
      <c r="H55" s="28"/>
    </row>
    <row r="56" spans="1:8" x14ac:dyDescent="0.35">
      <c r="A56" s="61" t="s">
        <v>152</v>
      </c>
      <c r="B56" s="85" t="s">
        <v>160</v>
      </c>
      <c r="C56" s="53" t="s">
        <v>161</v>
      </c>
      <c r="D56" s="27">
        <v>1</v>
      </c>
      <c r="E56" s="27"/>
      <c r="F56" s="27"/>
      <c r="G56" s="59"/>
      <c r="H56" s="28">
        <f>D56*G56</f>
        <v>0</v>
      </c>
    </row>
    <row r="57" spans="1:8" x14ac:dyDescent="0.35">
      <c r="A57" s="61"/>
      <c r="B57" s="85"/>
      <c r="C57" s="53"/>
      <c r="D57" s="27"/>
      <c r="E57" s="27"/>
      <c r="F57" s="27"/>
      <c r="G57" s="28"/>
      <c r="H57" s="28"/>
    </row>
    <row r="58" spans="1:8" x14ac:dyDescent="0.35">
      <c r="A58" s="6"/>
      <c r="C58" s="6"/>
      <c r="D58" s="75"/>
      <c r="E58" s="75"/>
      <c r="F58" s="75"/>
      <c r="G58" s="72"/>
      <c r="H58" s="60"/>
    </row>
    <row r="59" spans="1:8" x14ac:dyDescent="0.35">
      <c r="A59" s="56" t="s">
        <v>1</v>
      </c>
      <c r="B59" s="87" t="s">
        <v>2</v>
      </c>
      <c r="C59" s="56" t="s">
        <v>3</v>
      </c>
      <c r="D59" s="57" t="s">
        <v>90</v>
      </c>
      <c r="E59" s="57" t="s">
        <v>109</v>
      </c>
      <c r="F59" s="57" t="s">
        <v>108</v>
      </c>
      <c r="G59" s="74"/>
    </row>
    <row r="60" spans="1:8" x14ac:dyDescent="0.35">
      <c r="A60" s="30">
        <v>9</v>
      </c>
      <c r="B60" s="84" t="s">
        <v>141</v>
      </c>
      <c r="C60" s="30"/>
      <c r="D60" s="31"/>
      <c r="E60" s="31"/>
      <c r="F60" s="28"/>
      <c r="G60" s="72"/>
    </row>
    <row r="61" spans="1:8" x14ac:dyDescent="0.35">
      <c r="A61" s="30" t="s">
        <v>153</v>
      </c>
      <c r="B61" s="88" t="s">
        <v>180</v>
      </c>
      <c r="C61" s="30" t="s">
        <v>142</v>
      </c>
      <c r="D61" s="31">
        <v>1</v>
      </c>
      <c r="E61" s="31"/>
      <c r="F61" s="28">
        <f>D61*G61</f>
        <v>0</v>
      </c>
      <c r="G61" s="72"/>
    </row>
    <row r="62" spans="1:8" x14ac:dyDescent="0.35">
      <c r="A62" s="30" t="s">
        <v>154</v>
      </c>
      <c r="B62" s="85" t="s">
        <v>181</v>
      </c>
      <c r="C62" s="30" t="s">
        <v>142</v>
      </c>
      <c r="D62" s="31">
        <v>1</v>
      </c>
      <c r="E62" s="31"/>
      <c r="F62" s="28">
        <f>D62*G62</f>
        <v>0</v>
      </c>
      <c r="G62" s="72"/>
    </row>
    <row r="63" spans="1:8" x14ac:dyDescent="0.35">
      <c r="A63" s="30" t="s">
        <v>155</v>
      </c>
      <c r="B63" s="88" t="s">
        <v>112</v>
      </c>
      <c r="C63" s="30" t="s">
        <v>142</v>
      </c>
      <c r="D63" s="31">
        <v>1</v>
      </c>
      <c r="E63" s="31"/>
      <c r="F63" s="28">
        <f>D63*G63</f>
        <v>0</v>
      </c>
      <c r="G63" s="72"/>
    </row>
    <row r="64" spans="1:8" x14ac:dyDescent="0.35">
      <c r="A64" s="30" t="s">
        <v>156</v>
      </c>
      <c r="B64" s="88" t="s">
        <v>182</v>
      </c>
      <c r="C64" s="30" t="s">
        <v>142</v>
      </c>
      <c r="D64" s="31">
        <v>1</v>
      </c>
      <c r="E64" s="31"/>
      <c r="F64" s="28">
        <f>D64*G64</f>
        <v>0</v>
      </c>
      <c r="G64" s="72"/>
    </row>
    <row r="65" spans="1:8" x14ac:dyDescent="0.35">
      <c r="A65" s="30"/>
      <c r="B65" s="88"/>
      <c r="C65" s="64"/>
      <c r="D65" s="63"/>
      <c r="E65" s="73"/>
      <c r="F65" s="28"/>
      <c r="G65" s="72"/>
    </row>
    <row r="66" spans="1:8" x14ac:dyDescent="0.35">
      <c r="A66" s="30">
        <v>10</v>
      </c>
      <c r="B66" s="84" t="s">
        <v>140</v>
      </c>
      <c r="C66" s="30"/>
      <c r="D66" s="31"/>
      <c r="E66" s="73"/>
      <c r="F66" s="28"/>
      <c r="G66" s="72"/>
    </row>
    <row r="67" spans="1:8" x14ac:dyDescent="0.35">
      <c r="A67" s="30" t="s">
        <v>166</v>
      </c>
      <c r="B67" s="85" t="s">
        <v>124</v>
      </c>
      <c r="C67" s="30" t="s">
        <v>93</v>
      </c>
      <c r="D67" s="31">
        <v>1</v>
      </c>
      <c r="E67" s="73"/>
      <c r="F67" s="28">
        <f>D67*E67</f>
        <v>0</v>
      </c>
      <c r="G67" s="72"/>
    </row>
    <row r="68" spans="1:8" ht="43.5" x14ac:dyDescent="0.35">
      <c r="A68" s="30" t="s">
        <v>167</v>
      </c>
      <c r="B68" s="85" t="s">
        <v>178</v>
      </c>
      <c r="C68" s="30" t="s">
        <v>95</v>
      </c>
      <c r="D68" s="31">
        <v>1</v>
      </c>
      <c r="E68" s="73"/>
      <c r="F68" s="28">
        <f>D68*E68</f>
        <v>0</v>
      </c>
      <c r="G68" s="72"/>
    </row>
    <row r="69" spans="1:8" x14ac:dyDescent="0.35">
      <c r="A69" s="30"/>
      <c r="B69" s="88"/>
      <c r="C69" s="64"/>
      <c r="D69" s="63"/>
      <c r="E69" s="73"/>
      <c r="F69" s="28"/>
      <c r="G69" s="72"/>
    </row>
    <row r="70" spans="1:8" x14ac:dyDescent="0.35">
      <c r="A70" s="30">
        <v>11</v>
      </c>
      <c r="B70" s="86" t="s">
        <v>168</v>
      </c>
      <c r="C70" s="64"/>
      <c r="D70" s="63"/>
      <c r="E70" s="63"/>
      <c r="F70" s="31"/>
      <c r="G70" s="72"/>
      <c r="H70" s="60"/>
    </row>
    <row r="71" spans="1:8" ht="29" x14ac:dyDescent="0.35">
      <c r="A71" s="30" t="s">
        <v>169</v>
      </c>
      <c r="B71" s="85" t="s">
        <v>179</v>
      </c>
      <c r="C71" s="30" t="s">
        <v>135</v>
      </c>
      <c r="D71" s="32">
        <v>1</v>
      </c>
      <c r="E71" s="32"/>
      <c r="F71" s="58">
        <f>D71*G71</f>
        <v>0</v>
      </c>
      <c r="G71" s="16"/>
      <c r="H71" s="60"/>
    </row>
    <row r="72" spans="1:8" ht="29" x14ac:dyDescent="0.35">
      <c r="A72" s="30" t="s">
        <v>170</v>
      </c>
      <c r="B72" s="85" t="s">
        <v>158</v>
      </c>
      <c r="C72" s="30" t="s">
        <v>135</v>
      </c>
      <c r="D72" s="32">
        <v>1</v>
      </c>
      <c r="E72" s="32"/>
      <c r="F72" s="58">
        <f>D72*G72</f>
        <v>0</v>
      </c>
      <c r="G72" s="16"/>
      <c r="H72" s="60"/>
    </row>
    <row r="73" spans="1:8" x14ac:dyDescent="0.35">
      <c r="A73" s="34"/>
      <c r="B73" s="89" t="s">
        <v>157</v>
      </c>
      <c r="C73" s="34"/>
      <c r="D73" s="35"/>
      <c r="E73" s="36"/>
      <c r="F73" s="37">
        <f>SUM(H16:H72)</f>
        <v>0</v>
      </c>
    </row>
    <row r="75" spans="1:8" s="20" customFormat="1" x14ac:dyDescent="0.35">
      <c r="A75" s="47"/>
      <c r="B75" s="20" t="s">
        <v>174</v>
      </c>
      <c r="C75" s="47"/>
      <c r="D75" s="46"/>
      <c r="E75" s="46"/>
      <c r="F75" s="46"/>
      <c r="G75" s="48"/>
      <c r="H75" s="49"/>
    </row>
    <row r="76" spans="1:8" s="20" customFormat="1" x14ac:dyDescent="0.35">
      <c r="A76" s="47"/>
      <c r="B76" s="71" t="s">
        <v>175</v>
      </c>
      <c r="C76" s="47"/>
      <c r="D76" s="46"/>
      <c r="E76" s="46"/>
      <c r="F76" s="46"/>
      <c r="G76" s="48"/>
      <c r="H76" s="49"/>
    </row>
    <row r="77" spans="1:8" s="20" customFormat="1" x14ac:dyDescent="0.35">
      <c r="A77" s="47"/>
      <c r="B77" s="71" t="s">
        <v>176</v>
      </c>
      <c r="C77" s="47"/>
      <c r="D77" s="46"/>
      <c r="E77" s="46"/>
      <c r="F77" s="46"/>
      <c r="G77" s="48"/>
      <c r="H77" s="49"/>
    </row>
    <row r="78" spans="1:8" s="20" customFormat="1" x14ac:dyDescent="0.35">
      <c r="A78" s="47"/>
      <c r="B78" s="71" t="s">
        <v>177</v>
      </c>
      <c r="C78" s="47"/>
      <c r="D78" s="46"/>
      <c r="E78" s="46"/>
      <c r="F78" s="46"/>
      <c r="G78" s="48"/>
      <c r="H78" s="49"/>
    </row>
    <row r="79" spans="1:8" ht="46.75" customHeight="1" x14ac:dyDescent="0.35">
      <c r="B79" s="77" t="s">
        <v>187</v>
      </c>
    </row>
    <row r="80" spans="1:8" ht="175.75" customHeight="1" x14ac:dyDescent="0.35">
      <c r="B80" s="94" t="s">
        <v>188</v>
      </c>
      <c r="C80" s="94"/>
      <c r="D80" s="94"/>
      <c r="E80" s="94"/>
      <c r="F80" s="94"/>
      <c r="G80" s="79"/>
    </row>
    <row r="82" spans="1:10" x14ac:dyDescent="0.35">
      <c r="B82" s="20" t="s">
        <v>189</v>
      </c>
    </row>
    <row r="83" spans="1:10" x14ac:dyDescent="0.35">
      <c r="A83" s="7" t="s">
        <v>183</v>
      </c>
      <c r="B83" t="s">
        <v>186</v>
      </c>
    </row>
    <row r="84" spans="1:10" x14ac:dyDescent="0.35">
      <c r="A84" s="7" t="s">
        <v>184</v>
      </c>
      <c r="B84" t="s">
        <v>185</v>
      </c>
      <c r="E84" s="76"/>
    </row>
    <row r="88" spans="1:10" x14ac:dyDescent="0.35">
      <c r="F88" s="3"/>
      <c r="G88" s="62"/>
      <c r="H88" s="3"/>
      <c r="I88" s="4"/>
      <c r="J88" s="3"/>
    </row>
    <row r="89" spans="1:10" x14ac:dyDescent="0.35">
      <c r="F89" s="3"/>
      <c r="G89" s="62"/>
      <c r="H89" s="3"/>
      <c r="I89" s="4"/>
      <c r="J89" s="3"/>
    </row>
    <row r="90" spans="1:10" x14ac:dyDescent="0.35">
      <c r="F90" s="3"/>
      <c r="G90" s="62"/>
      <c r="H90" s="3"/>
      <c r="I90" s="4"/>
      <c r="J90" s="3"/>
    </row>
    <row r="91" spans="1:10" x14ac:dyDescent="0.35">
      <c r="F91" s="3"/>
      <c r="G91" s="62"/>
      <c r="H91" s="3"/>
      <c r="I91" s="4"/>
      <c r="J91" s="3"/>
    </row>
  </sheetData>
  <mergeCells count="2">
    <mergeCell ref="A1:H1"/>
    <mergeCell ref="B80:F80"/>
  </mergeCells>
  <phoneticPr fontId="9" type="noConversion"/>
  <pageMargins left="0.7" right="0.7" top="0.75" bottom="0.75" header="0.3" footer="0.3"/>
  <pageSetup fitToHeight="0" orientation="landscape" r:id="rId1"/>
  <rowBreaks count="1" manualBreakCount="1">
    <brk id="67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B436A-5903-4E4E-B429-F5D411158145}">
  <dimension ref="A1:H5"/>
  <sheetViews>
    <sheetView view="pageBreakPreview" zoomScale="130" zoomScaleNormal="100" zoomScaleSheetLayoutView="130" workbookViewId="0">
      <selection activeCell="B3" sqref="B3:E5"/>
    </sheetView>
  </sheetViews>
  <sheetFormatPr defaultRowHeight="14.5" x14ac:dyDescent="0.35"/>
  <cols>
    <col min="1" max="1" width="8.90625" style="7"/>
    <col min="2" max="2" width="46.36328125" customWidth="1"/>
    <col min="3" max="3" width="8.90625" style="7"/>
    <col min="4" max="4" width="9.1796875" customWidth="1"/>
    <col min="5" max="5" width="11.453125" style="14" customWidth="1"/>
    <col min="6" max="6" width="11" style="11" customWidth="1"/>
  </cols>
  <sheetData>
    <row r="1" spans="1:8" x14ac:dyDescent="0.35">
      <c r="A1" s="2" t="s">
        <v>1</v>
      </c>
      <c r="B1" s="2" t="s">
        <v>2</v>
      </c>
      <c r="C1" s="2" t="s">
        <v>3</v>
      </c>
      <c r="D1" s="2" t="s">
        <v>90</v>
      </c>
      <c r="E1" s="12" t="s">
        <v>109</v>
      </c>
      <c r="F1" s="15" t="s">
        <v>108</v>
      </c>
    </row>
    <row r="2" spans="1:8" x14ac:dyDescent="0.35">
      <c r="A2" s="2"/>
      <c r="B2" s="2"/>
      <c r="C2" s="2"/>
      <c r="D2" s="2"/>
      <c r="E2" s="12"/>
      <c r="F2" s="15"/>
    </row>
    <row r="3" spans="1:8" x14ac:dyDescent="0.35">
      <c r="A3" s="6" t="s">
        <v>37</v>
      </c>
      <c r="B3" s="3" t="s">
        <v>124</v>
      </c>
      <c r="C3" s="6" t="s">
        <v>93</v>
      </c>
      <c r="E3" s="13">
        <v>4.76</v>
      </c>
      <c r="F3" s="16">
        <f>D3*E3</f>
        <v>0</v>
      </c>
      <c r="H3" t="s">
        <v>125</v>
      </c>
    </row>
    <row r="4" spans="1:8" ht="43.5" x14ac:dyDescent="0.35">
      <c r="A4" s="6" t="s">
        <v>42</v>
      </c>
      <c r="B4" s="3" t="s">
        <v>94</v>
      </c>
      <c r="C4" s="6" t="s">
        <v>95</v>
      </c>
      <c r="D4" s="3"/>
      <c r="E4" s="13">
        <v>1500</v>
      </c>
      <c r="F4" s="16">
        <f t="shared" ref="F4:F5" si="0">D4*E4</f>
        <v>0</v>
      </c>
    </row>
    <row r="5" spans="1:8" ht="29" x14ac:dyDescent="0.35">
      <c r="A5" s="6" t="s">
        <v>45</v>
      </c>
      <c r="B5" s="3" t="s">
        <v>96</v>
      </c>
      <c r="C5" s="6" t="s">
        <v>97</v>
      </c>
      <c r="D5" s="3"/>
      <c r="E5" s="13">
        <v>570</v>
      </c>
      <c r="F5" s="16">
        <f t="shared" si="0"/>
        <v>0</v>
      </c>
      <c r="H5" t="s">
        <v>126</v>
      </c>
    </row>
  </sheetData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4</vt:i4>
      </vt:variant>
    </vt:vector>
  </HeadingPairs>
  <TitlesOfParts>
    <vt:vector size="15" baseType="lpstr">
      <vt:lpstr>Sheet3</vt:lpstr>
      <vt:lpstr>Sheet4</vt:lpstr>
      <vt:lpstr>Sheet5</vt:lpstr>
      <vt:lpstr>Sheet6</vt:lpstr>
      <vt:lpstr>Sheet7</vt:lpstr>
      <vt:lpstr>Sheet8</vt:lpstr>
      <vt:lpstr>General</vt:lpstr>
      <vt:lpstr>BOQ</vt:lpstr>
      <vt:lpstr>Travel and Accomodation</vt:lpstr>
      <vt:lpstr>Regional allocation</vt:lpstr>
      <vt:lpstr>Health and safety</vt:lpstr>
      <vt:lpstr>BOQ!Print_Area</vt:lpstr>
      <vt:lpstr>'Health and safety'!Print_Area</vt:lpstr>
      <vt:lpstr>'Regional allocation'!Print_Area</vt:lpstr>
      <vt:lpstr>'Travel and Accomodation'!Print_Area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Thato Sithole</dc:creator>
  <cp:lastModifiedBy>Lebohang Motaung</cp:lastModifiedBy>
  <cp:lastPrinted>2025-08-13T06:01:37Z</cp:lastPrinted>
  <dcterms:created xsi:type="dcterms:W3CDTF">2025-07-28T06:40:39Z</dcterms:created>
  <dcterms:modified xsi:type="dcterms:W3CDTF">2025-08-13T06:51:51Z</dcterms:modified>
</cp:coreProperties>
</file>